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codeName="ThisWorkbook" defaultThemeVersion="124226"/>
  <mc:AlternateContent xmlns:mc="http://schemas.openxmlformats.org/markup-compatibility/2006">
    <mc:Choice Requires="x15">
      <x15ac:absPath xmlns:x15ac="http://schemas.microsoft.com/office/spreadsheetml/2010/11/ac" url="E:\Meditatus\Content\Seating Calculator V3.00\V3.00\"/>
    </mc:Choice>
  </mc:AlternateContent>
  <xr:revisionPtr revIDLastSave="0" documentId="13_ncr:1_{EA767899-CE74-4B13-AABB-C04B061654E0}" xr6:coauthVersionLast="47" xr6:coauthVersionMax="47" xr10:uidLastSave="{00000000-0000-0000-0000-000000000000}"/>
  <bookViews>
    <workbookView xWindow="-120" yWindow="-120" windowWidth="29040" windowHeight="15840" activeTab="1" xr2:uid="{00000000-000D-0000-FFFF-FFFF00000000}"/>
  </bookViews>
  <sheets>
    <sheet name="Base Class List" sheetId="4" r:id="rId1"/>
    <sheet name="Seating Calculator" sheetId="1" r:id="rId2"/>
    <sheet name="List Your Paired Output" sheetId="5" r:id="rId3"/>
    <sheet name="Seating Layout" sheetId="3" r:id="rId4"/>
    <sheet name="Help" sheetId="6" r:id="rId5"/>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30" i="1" l="1"/>
  <c r="S30" i="1" s="1"/>
  <c r="W30" i="1" l="1"/>
  <c r="G30" i="1"/>
  <c r="T30" i="1"/>
  <c r="H30" i="1"/>
  <c r="I30" i="1"/>
  <c r="V30" i="1"/>
  <c r="U30" i="1"/>
  <c r="R28" i="1"/>
  <c r="S28" i="1" s="1"/>
  <c r="R29" i="1"/>
  <c r="S29" i="1" s="1"/>
  <c r="G29" i="1" s="1"/>
  <c r="J30" i="1" l="1"/>
  <c r="I28" i="1"/>
  <c r="V28" i="1"/>
  <c r="H28" i="1"/>
  <c r="U28" i="1"/>
  <c r="W28" i="1"/>
  <c r="G28" i="1"/>
  <c r="T28" i="1"/>
  <c r="U29" i="1"/>
  <c r="H29" i="1"/>
  <c r="W29" i="1"/>
  <c r="V29" i="1"/>
  <c r="I29" i="1"/>
  <c r="T29" i="1"/>
  <c r="R27" i="1"/>
  <c r="S27" i="1" s="1"/>
  <c r="J29" i="1" l="1"/>
  <c r="J28" i="1"/>
  <c r="V27" i="1"/>
  <c r="W27" i="1"/>
  <c r="G27" i="1"/>
  <c r="T27" i="1"/>
  <c r="H27" i="1"/>
  <c r="U27" i="1"/>
  <c r="I27" i="1"/>
  <c r="R26" i="1"/>
  <c r="S26" i="1" s="1"/>
  <c r="J27" i="1" l="1"/>
  <c r="W26" i="1"/>
  <c r="V26" i="1"/>
  <c r="U26" i="1"/>
  <c r="T26" i="1"/>
  <c r="I26" i="1"/>
  <c r="G26" i="1"/>
  <c r="H26" i="1"/>
  <c r="R5" i="1"/>
  <c r="S5" i="1" s="1"/>
  <c r="R6" i="1"/>
  <c r="S6" i="1" s="1"/>
  <c r="I6" i="1" s="1"/>
  <c r="R2" i="1"/>
  <c r="S2" i="1" s="1"/>
  <c r="R10" i="1"/>
  <c r="S10" i="1" s="1"/>
  <c r="R13" i="1"/>
  <c r="S13" i="1" s="1"/>
  <c r="I13" i="1" s="1"/>
  <c r="R17" i="1"/>
  <c r="S17" i="1" s="1"/>
  <c r="R20" i="1"/>
  <c r="S20" i="1" s="1"/>
  <c r="R11" i="1"/>
  <c r="R7" i="1"/>
  <c r="S7" i="1" s="1"/>
  <c r="I7" i="1" s="1"/>
  <c r="R21" i="1"/>
  <c r="S21" i="1" s="1"/>
  <c r="R8" i="1"/>
  <c r="S8" i="1" s="1"/>
  <c r="R9" i="1"/>
  <c r="S9" i="1" s="1"/>
  <c r="R25" i="1"/>
  <c r="S25" i="1" s="1"/>
  <c r="I25" i="1" s="1"/>
  <c r="R16" i="1"/>
  <c r="S16" i="1" s="1"/>
  <c r="R22" i="1"/>
  <c r="S22" i="1" s="1"/>
  <c r="R14" i="1"/>
  <c r="S14" i="1" s="1"/>
  <c r="R23" i="1"/>
  <c r="S23" i="1" s="1"/>
  <c r="I23" i="1" s="1"/>
  <c r="R12" i="1"/>
  <c r="S12" i="1" s="1"/>
  <c r="R19" i="1"/>
  <c r="S19" i="1" s="1"/>
  <c r="R18" i="1"/>
  <c r="S18" i="1" s="1"/>
  <c r="R24" i="1"/>
  <c r="S24" i="1" s="1"/>
  <c r="I24" i="1" s="1"/>
  <c r="R15" i="1"/>
  <c r="S15" i="1" s="1"/>
  <c r="R3" i="1"/>
  <c r="S3" i="1" s="1"/>
  <c r="J26" i="1" l="1"/>
  <c r="S11" i="1"/>
  <c r="T11" i="1" s="1"/>
  <c r="U18" i="1"/>
  <c r="T18" i="1"/>
  <c r="H18" i="1"/>
  <c r="I18" i="1"/>
  <c r="G18" i="1"/>
  <c r="W18" i="1"/>
  <c r="V18" i="1"/>
  <c r="W20" i="1"/>
  <c r="V20" i="1"/>
  <c r="U20" i="1"/>
  <c r="T20" i="1"/>
  <c r="I20" i="1"/>
  <c r="H20" i="1"/>
  <c r="G20" i="1"/>
  <c r="H17" i="1"/>
  <c r="G17" i="1"/>
  <c r="W17" i="1"/>
  <c r="V17" i="1"/>
  <c r="U17" i="1"/>
  <c r="T17" i="1"/>
  <c r="I17" i="1"/>
  <c r="H16" i="1"/>
  <c r="G16" i="1"/>
  <c r="U16" i="1"/>
  <c r="W16" i="1"/>
  <c r="V16" i="1"/>
  <c r="T16" i="1"/>
  <c r="I16" i="1"/>
  <c r="W19" i="1"/>
  <c r="V19" i="1"/>
  <c r="U19" i="1"/>
  <c r="T19" i="1"/>
  <c r="I19" i="1"/>
  <c r="H19" i="1"/>
  <c r="G19" i="1"/>
  <c r="W22" i="1"/>
  <c r="V22" i="1"/>
  <c r="U22" i="1"/>
  <c r="T22" i="1"/>
  <c r="I22" i="1"/>
  <c r="G22" i="1"/>
  <c r="H22" i="1"/>
  <c r="U5" i="1"/>
  <c r="T5" i="1"/>
  <c r="I5" i="1"/>
  <c r="H5" i="1"/>
  <c r="G5" i="1"/>
  <c r="V5" i="1"/>
  <c r="W5" i="1"/>
  <c r="H12" i="1"/>
  <c r="G12" i="1"/>
  <c r="W12" i="1"/>
  <c r="V12" i="1"/>
  <c r="U12" i="1"/>
  <c r="T12" i="1"/>
  <c r="I12" i="1"/>
  <c r="U14" i="1"/>
  <c r="T14" i="1"/>
  <c r="H14" i="1"/>
  <c r="I14" i="1"/>
  <c r="G14" i="1"/>
  <c r="V14" i="1"/>
  <c r="W14" i="1"/>
  <c r="W3" i="1"/>
  <c r="V3" i="1"/>
  <c r="U3" i="1"/>
  <c r="T3" i="1"/>
  <c r="I3" i="1"/>
  <c r="H3" i="1"/>
  <c r="G3" i="1"/>
  <c r="H21" i="1"/>
  <c r="G21" i="1"/>
  <c r="U21" i="1"/>
  <c r="W21" i="1"/>
  <c r="V21" i="1"/>
  <c r="T21" i="1"/>
  <c r="I21" i="1"/>
  <c r="U10" i="1"/>
  <c r="T10" i="1"/>
  <c r="I10" i="1"/>
  <c r="H10" i="1"/>
  <c r="G10" i="1"/>
  <c r="W10" i="1"/>
  <c r="V10" i="1"/>
  <c r="H15" i="1"/>
  <c r="G15" i="1"/>
  <c r="W15" i="1"/>
  <c r="V15" i="1"/>
  <c r="U15" i="1"/>
  <c r="T15" i="1"/>
  <c r="I15" i="1"/>
  <c r="W2" i="1"/>
  <c r="V2" i="1"/>
  <c r="U2" i="1"/>
  <c r="T2" i="1"/>
  <c r="I2" i="1"/>
  <c r="H2" i="1"/>
  <c r="G2" i="1"/>
  <c r="W8" i="1"/>
  <c r="V8" i="1"/>
  <c r="U8" i="1"/>
  <c r="T8" i="1"/>
  <c r="I8" i="1"/>
  <c r="G8" i="1"/>
  <c r="H8" i="1"/>
  <c r="U9" i="1"/>
  <c r="H9" i="1"/>
  <c r="T9" i="1"/>
  <c r="I9" i="1"/>
  <c r="G9" i="1"/>
  <c r="V9" i="1"/>
  <c r="W9" i="1"/>
  <c r="T24" i="1"/>
  <c r="T7" i="1"/>
  <c r="T13" i="1"/>
  <c r="T6" i="1"/>
  <c r="U24" i="1"/>
  <c r="U23" i="1"/>
  <c r="U25" i="1"/>
  <c r="U7" i="1"/>
  <c r="U13" i="1"/>
  <c r="U6" i="1"/>
  <c r="T23" i="1"/>
  <c r="T25" i="1"/>
  <c r="V24" i="1"/>
  <c r="V23" i="1"/>
  <c r="V25" i="1"/>
  <c r="V7" i="1"/>
  <c r="V13" i="1"/>
  <c r="V6" i="1"/>
  <c r="W23" i="1"/>
  <c r="W24" i="1"/>
  <c r="W13" i="1"/>
  <c r="G25" i="1"/>
  <c r="G7" i="1"/>
  <c r="G13" i="1"/>
  <c r="G6" i="1"/>
  <c r="W6" i="1"/>
  <c r="G24" i="1"/>
  <c r="G23" i="1"/>
  <c r="H24" i="1"/>
  <c r="H23" i="1"/>
  <c r="H25" i="1"/>
  <c r="H7" i="1"/>
  <c r="H13" i="1"/>
  <c r="H6" i="1"/>
  <c r="W25" i="1"/>
  <c r="W7" i="1"/>
  <c r="I11" i="1" l="1"/>
  <c r="U11" i="1"/>
  <c r="G11" i="1"/>
  <c r="W11" i="1"/>
  <c r="V11" i="1"/>
  <c r="H11" i="1"/>
  <c r="J6" i="1"/>
  <c r="J25" i="1"/>
  <c r="J3" i="1"/>
  <c r="J24" i="1"/>
  <c r="J12" i="1"/>
  <c r="J7" i="1"/>
  <c r="J5" i="1"/>
  <c r="J18" i="1"/>
  <c r="J16" i="1"/>
  <c r="J23" i="1"/>
  <c r="J19" i="1"/>
  <c r="J14" i="1"/>
  <c r="J9" i="1"/>
  <c r="J15" i="1"/>
  <c r="J13" i="1"/>
  <c r="J8" i="1"/>
  <c r="J21" i="1"/>
  <c r="J20" i="1"/>
  <c r="J2" i="1"/>
  <c r="J10" i="1"/>
  <c r="J22" i="1"/>
  <c r="J17" i="1"/>
  <c r="R4" i="1"/>
  <c r="J11" i="1" l="1"/>
  <c r="S4" i="1"/>
  <c r="H4" i="1" s="1"/>
  <c r="G4" i="1" l="1"/>
  <c r="V4" i="1"/>
  <c r="I4" i="1"/>
  <c r="W4" i="1"/>
  <c r="T4" i="1"/>
  <c r="U4" i="1"/>
  <c r="J4" i="1" l="1"/>
</calcChain>
</file>

<file path=xl/sharedStrings.xml><?xml version="1.0" encoding="utf-8"?>
<sst xmlns="http://schemas.openxmlformats.org/spreadsheetml/2006/main" count="226" uniqueCount="85">
  <si>
    <t>Intellectual</t>
  </si>
  <si>
    <t>Emotional</t>
  </si>
  <si>
    <t>Physical</t>
  </si>
  <si>
    <t>Intution</t>
  </si>
  <si>
    <t>Spiritual</t>
  </si>
  <si>
    <t>Awareness</t>
  </si>
  <si>
    <t>Aesthetic</t>
  </si>
  <si>
    <t>Class ID</t>
  </si>
  <si>
    <t>Date of Birth (dd/mm/yyyy)</t>
  </si>
  <si>
    <t>Student 1</t>
  </si>
  <si>
    <t>Student 2</t>
  </si>
  <si>
    <t>Current Date</t>
  </si>
  <si>
    <t>Special Codes</t>
  </si>
  <si>
    <t>Special Code 1</t>
  </si>
  <si>
    <t>Special Code 2</t>
  </si>
  <si>
    <t>Special Code 3</t>
  </si>
  <si>
    <t>Special Code 4</t>
  </si>
  <si>
    <t>Teacher</t>
  </si>
  <si>
    <t>Desk</t>
  </si>
  <si>
    <t>Total Average</t>
  </si>
  <si>
    <t>Birthdate in Format dd/mm/yyyy</t>
  </si>
  <si>
    <t>Version 1.00</t>
  </si>
  <si>
    <t>Student 3</t>
  </si>
  <si>
    <t>Student 4</t>
  </si>
  <si>
    <t>Student 5</t>
  </si>
  <si>
    <t>Student 6</t>
  </si>
  <si>
    <t>Student 7</t>
  </si>
  <si>
    <t>Student 8</t>
  </si>
  <si>
    <t>Student 9</t>
  </si>
  <si>
    <t>Student 10</t>
  </si>
  <si>
    <t>Student 11</t>
  </si>
  <si>
    <t>Student 12</t>
  </si>
  <si>
    <t>Student 13</t>
  </si>
  <si>
    <t>Student 14</t>
  </si>
  <si>
    <t>Student 15</t>
  </si>
  <si>
    <t>Student 16</t>
  </si>
  <si>
    <t>Student 17</t>
  </si>
  <si>
    <t>Student 18</t>
  </si>
  <si>
    <t>Student 19</t>
  </si>
  <si>
    <t>Student 20</t>
  </si>
  <si>
    <t>Student 21</t>
  </si>
  <si>
    <t>Student 22</t>
  </si>
  <si>
    <t>Student 23</t>
  </si>
  <si>
    <t>Student 24</t>
  </si>
  <si>
    <t>Student 25</t>
  </si>
  <si>
    <t>Student 26</t>
  </si>
  <si>
    <t>Student 27</t>
  </si>
  <si>
    <t>Student 28</t>
  </si>
  <si>
    <t>Student 29</t>
  </si>
  <si>
    <t>S1 and S2 Diff</t>
  </si>
  <si>
    <t>Do not Edit Column Formulas</t>
  </si>
  <si>
    <t>xxxx xxxxx</t>
  </si>
  <si>
    <t>ADHD</t>
  </si>
  <si>
    <t>ASD</t>
  </si>
  <si>
    <t>EpiPen Access</t>
  </si>
  <si>
    <t>Ldeaf Front</t>
  </si>
  <si>
    <t>Rdeaf Front</t>
  </si>
  <si>
    <t>SLI</t>
  </si>
  <si>
    <t>Spasm Access</t>
  </si>
  <si>
    <t>S1-Birthdate</t>
  </si>
  <si>
    <t>S2-Birthdate</t>
  </si>
  <si>
    <t>or download</t>
  </si>
  <si>
    <t>from School System</t>
  </si>
  <si>
    <t>Look for Minimial value. It can be higher than physical. Below 50 is much better.            Do not Edit</t>
  </si>
  <si>
    <t>etc.. Make your own</t>
  </si>
  <si>
    <t>Sex</t>
  </si>
  <si>
    <t>M</t>
  </si>
  <si>
    <t>F</t>
  </si>
  <si>
    <t>Look for the most Maximum Value. Towards 100 as much as possible.            Do not Edit</t>
  </si>
  <si>
    <t>Look for the most Minimal value. As far  as possible.             Do not Edit</t>
  </si>
  <si>
    <t>Student Name 1</t>
  </si>
  <si>
    <t>Student Name 2</t>
  </si>
  <si>
    <t>No Formulas on  Seating Layout</t>
  </si>
  <si>
    <t>No Formulas on this Worksheet</t>
  </si>
  <si>
    <t>Just copy your final paired Student Name/s to the Seatiing Layout Worksheet and finalise each student seat box for printing. You can edit ALL the worksheet to your hearts content. Print to landscape format</t>
  </si>
  <si>
    <t>Seating Layout Suggestion</t>
  </si>
  <si>
    <t>Optional Matches to Consider</t>
  </si>
  <si>
    <t>Just copy student names you match and make a pair. List any extra options you can observe. Bear in mind you are sometimes likely to find several high intellectual matches to consider. Sometimes you may reslot your matches with someone else also compatible</t>
  </si>
  <si>
    <t>Add small student portrait photos if you want too. Personally I try to avoid it as it helps force me to remember student names in the class</t>
  </si>
  <si>
    <r>
      <rPr>
        <b/>
        <sz val="14"/>
        <color theme="1"/>
        <rFont val="Calibri"/>
        <family val="2"/>
        <scheme val="minor"/>
      </rPr>
      <t>SeatMatrix Spreadsheet Instructions - Read User Manual 3.00</t>
    </r>
    <r>
      <rPr>
        <sz val="9"/>
        <color theme="1"/>
        <rFont val="Calibri"/>
        <family val="2"/>
        <scheme val="minor"/>
      </rPr>
      <t xml:space="preserve">
1. First download a class list of full Student Names with their Sex and Birth Dates in dd/mm/yyyy format from your School Student System, (e.g. Eminerva or TASS software products. Do this in an MS-Excel format for ease of copying). 
2. Arrange you class on the Base Class List Worksheet Tab. Code for student special needs for future manual cross reference. You make up whatever codes you wish. This is purely for your reference. Additional columns in your student system may already contain this downloadable information and permit standardisation of codes. You can code F or M, but Male and Female is acceptable. There are no formula codes using the Sex column
3. Once special needs coding of Base Class List Tab complete for manual reference, then copy the full student name column and their birthdate dd/mm/yyyy column and paste into the Seating Calculator Tab of this spreadsheet in the two left hand yellow columns. 
4. Once complete delete extra rows in Seating Calculator Tab not needed. If you have more than 30 students, then insert an extra Excel row and drag or copy down the row above which has formulas in some right-hand columns. Columns are highlighted with information describing those with values and formulas.
5. Once complete, copy the S1-Name of one unmatched student in turn from the top plus their S1-Birthdate and place them at the top of two right hand S2-Name and S2-Birthdate yellow columns. Then copy this single student full name and birthday down the second columns to match each student in the list. Use drag and copy. Do not copy series. Be careful. You need to have the same name and birthdate for this single student matched against the rest of class. Everything will then auto update on the right for biorhythmic formulas.
6. Observe the Intellectual, Emotional and Physical Columns and find a student with the highest Intellectual value first and the lowest Physical value towards nothing. The most by minimal value. The Emotional value should also be minimised below 50% as well and find the lowest possible after identifying the first two values. 
7. You can copy and list your pairs on the List Your Paired Output Tab. Just do this by copying paired named across manually. Use this tab as a means of tracking students already matched.
8. Then repeat the Steps 5-7 for another unmatched student until your paired matches in List Your Paired Output Tab are completed. 30 students in a class means 15 matches you have to make in total.
9. Copy your paired names to the final Seating Layout tab manually for seating arrangements.
10. Print from Excel Landscape mode for Seating Layout tab. Adjust if you have different printers etc…
11. There are only formulas on the Seating Calculator tab in some columns, and in no other sheet tab.
12. You only edit the yellow columns in the Seating Calculator tab. The other tabs are all editable.
13. It is highly recommended that you copy the original ParGenus spreadsheet and keep this file as a base from which to recopy each time you wish to create a matched class. One spreadsheet per class. Edit the newly copied spreadsheet for each class you have allocated. Give it a name in the file for the class concerned.
14. Each step in the process is a point for Teacher Reflection, so the need to automate further has been stopped. This permits maximum flexibility for teacher discretion.
15. The goal for each student match is the highest slope from high green Intellectual value down to low red physical value. The lower you make Orange the better, but this is not always possible.
</t>
    </r>
  </si>
  <si>
    <t>Can be M/F or Female/Male. Column  for reference only. No formulas use</t>
  </si>
  <si>
    <t>Place CLASS list of ALL Student Full Names in this column. Insert full rows for extras</t>
  </si>
  <si>
    <t>Place one SINGLE Student Full Name FROM class list in this column to match them across all students</t>
  </si>
  <si>
    <t>Birthdate in Format dd/mm/yyyy. Be sure this date is identical for all rows for Student 2</t>
  </si>
  <si>
    <t>Student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</si>
</sst>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8"/>
      <color theme="1"/>
      <name val="Calibri"/>
      <family val="2"/>
      <scheme val="minor"/>
    </font>
    <font>
      <b/>
      <sz val="8"/>
      <color theme="0"/>
      <name val="Calibri"/>
      <family val="2"/>
      <scheme val="minor"/>
    </font>
    <font>
      <sz val="8"/>
      <name val="Calibri"/>
      <family val="2"/>
      <scheme val="minor"/>
    </font>
    <font>
      <sz val="8"/>
      <color theme="0"/>
      <name val="Calibri"/>
      <family val="2"/>
      <scheme val="minor"/>
    </font>
    <font>
      <sz val="10"/>
      <color theme="0"/>
      <name val="Calibri"/>
      <family val="2"/>
      <scheme val="minor"/>
    </font>
    <font>
      <sz val="10"/>
      <color theme="1"/>
      <name val="Calibri"/>
      <family val="2"/>
      <scheme val="minor"/>
    </font>
    <font>
      <b/>
      <sz val="10"/>
      <color theme="1"/>
      <name val="Calibri"/>
      <family val="2"/>
      <scheme val="minor"/>
    </font>
    <font>
      <b/>
      <sz val="12"/>
      <color theme="1"/>
      <name val="Calibri"/>
      <family val="2"/>
      <scheme val="minor"/>
    </font>
    <font>
      <sz val="9"/>
      <color theme="1"/>
      <name val="Calibri"/>
      <family val="2"/>
      <scheme val="minor"/>
    </font>
    <font>
      <b/>
      <sz val="14"/>
      <color theme="1"/>
      <name val="Calibri"/>
      <family val="2"/>
      <scheme val="minor"/>
    </font>
    <font>
      <sz val="11"/>
      <color rgb="FF9C0006"/>
      <name val="Calibri"/>
      <family val="2"/>
      <scheme val="minor"/>
    </font>
  </fonts>
  <fills count="16">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2"/>
        <bgColor indexed="64"/>
      </patternFill>
    </fill>
    <fill>
      <patternFill patternType="solid">
        <fgColor rgb="FFFFCC66"/>
        <bgColor indexed="64"/>
      </patternFill>
    </fill>
    <fill>
      <patternFill patternType="solid">
        <fgColor rgb="FF92D050"/>
        <bgColor indexed="64"/>
      </patternFill>
    </fill>
    <fill>
      <patternFill patternType="solid">
        <fgColor rgb="FFFF5050"/>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rgb="FF00FF99"/>
        <bgColor indexed="64"/>
      </patternFill>
    </fill>
    <fill>
      <patternFill patternType="solid">
        <fgColor rgb="FFFFC7CE"/>
      </patternFill>
    </fill>
    <fill>
      <patternFill patternType="solid">
        <fgColor rgb="FFFFFF99"/>
        <bgColor indexed="64"/>
      </patternFill>
    </fill>
    <fill>
      <patternFill patternType="solid">
        <fgColor theme="1" tint="0.34998626667073579"/>
        <bgColor indexed="64"/>
      </patternFill>
    </fill>
    <fill>
      <patternFill patternType="solid">
        <fgColor theme="7" tint="0.59999389629810485"/>
        <bgColor indexed="64"/>
      </patternFill>
    </fill>
    <fill>
      <patternFill patternType="solid">
        <fgColor rgb="FFFFFFE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0" fontId="11" fillId="11" borderId="0" applyNumberFormat="0" applyBorder="0" applyAlignment="0" applyProtection="0"/>
  </cellStyleXfs>
  <cellXfs count="62">
    <xf numFmtId="0" fontId="0" fillId="0" borderId="0" xfId="0"/>
    <xf numFmtId="0" fontId="0" fillId="0" borderId="0" xfId="0" applyAlignment="1">
      <alignment horizontal="center"/>
    </xf>
    <xf numFmtId="0" fontId="1" fillId="0" borderId="0" xfId="0" applyFont="1" applyBorder="1" applyAlignment="1">
      <alignment horizontal="center" vertical="top" wrapText="1"/>
    </xf>
    <xf numFmtId="0" fontId="0" fillId="4" borderId="4" xfId="0" applyFill="1" applyBorder="1"/>
    <xf numFmtId="0" fontId="0" fillId="4" borderId="5" xfId="0" applyFill="1" applyBorder="1"/>
    <xf numFmtId="14" fontId="2" fillId="2" borderId="0" xfId="0" applyNumberFormat="1" applyFont="1" applyFill="1" applyAlignment="1">
      <alignment horizontal="center"/>
    </xf>
    <xf numFmtId="0" fontId="2" fillId="2" borderId="0" xfId="0" applyFont="1" applyFill="1" applyAlignment="1">
      <alignment horizontal="center"/>
    </xf>
    <xf numFmtId="2" fontId="2" fillId="2" borderId="0" xfId="0" applyNumberFormat="1" applyFont="1" applyFill="1" applyAlignment="1">
      <alignment horizontal="center"/>
    </xf>
    <xf numFmtId="0" fontId="1" fillId="0" borderId="0" xfId="0" applyFont="1" applyAlignment="1">
      <alignment horizontal="center"/>
    </xf>
    <xf numFmtId="0" fontId="1" fillId="0" borderId="0" xfId="0" applyFont="1" applyAlignment="1">
      <alignment horizontal="right"/>
    </xf>
    <xf numFmtId="14" fontId="1" fillId="0" borderId="0" xfId="0" applyNumberFormat="1" applyFont="1" applyAlignment="1">
      <alignment horizontal="right"/>
    </xf>
    <xf numFmtId="2" fontId="1" fillId="0" borderId="0" xfId="0" applyNumberFormat="1" applyFont="1" applyAlignment="1">
      <alignment horizontal="right"/>
    </xf>
    <xf numFmtId="0" fontId="4" fillId="2" borderId="0" xfId="0" applyFont="1" applyFill="1" applyAlignment="1">
      <alignment horizontal="center"/>
    </xf>
    <xf numFmtId="0" fontId="4" fillId="2" borderId="0" xfId="0" applyFont="1" applyFill="1" applyAlignment="1">
      <alignment horizontal="center" vertical="top" wrapText="1" shrinkToFit="1"/>
    </xf>
    <xf numFmtId="0" fontId="6" fillId="0" borderId="0" xfId="0" applyFont="1"/>
    <xf numFmtId="14" fontId="6" fillId="0" borderId="0" xfId="0" applyNumberFormat="1" applyFont="1" applyAlignment="1">
      <alignment horizontal="left"/>
    </xf>
    <xf numFmtId="49" fontId="6" fillId="0" borderId="0" xfId="0" applyNumberFormat="1" applyFont="1"/>
    <xf numFmtId="0" fontId="7" fillId="4" borderId="2" xfId="0" applyFont="1" applyFill="1" applyBorder="1" applyAlignment="1">
      <alignment horizontal="center"/>
    </xf>
    <xf numFmtId="0" fontId="7" fillId="4" borderId="3" xfId="0" applyFont="1" applyFill="1" applyBorder="1" applyAlignment="1">
      <alignment horizontal="center"/>
    </xf>
    <xf numFmtId="2" fontId="1" fillId="5" borderId="1" xfId="0" applyNumberFormat="1" applyFont="1" applyFill="1" applyBorder="1" applyAlignment="1">
      <alignment horizontal="right"/>
    </xf>
    <xf numFmtId="0" fontId="0" fillId="0" borderId="0" xfId="0" applyAlignment="1">
      <alignment horizontal="center" vertical="center"/>
    </xf>
    <xf numFmtId="2" fontId="1" fillId="6" borderId="1" xfId="0" applyNumberFormat="1" applyFont="1" applyFill="1" applyBorder="1" applyAlignment="1">
      <alignment horizontal="right"/>
    </xf>
    <xf numFmtId="2" fontId="1" fillId="7" borderId="1" xfId="0" applyNumberFormat="1" applyFont="1" applyFill="1" applyBorder="1" applyAlignment="1">
      <alignment horizontal="right"/>
    </xf>
    <xf numFmtId="0" fontId="8" fillId="0" borderId="0" xfId="0" applyFont="1" applyAlignment="1">
      <alignment horizontal="center"/>
    </xf>
    <xf numFmtId="0" fontId="0" fillId="0" borderId="0" xfId="0" applyBorder="1" applyAlignment="1">
      <alignment horizontal="center" vertical="center"/>
    </xf>
    <xf numFmtId="0" fontId="0" fillId="0" borderId="0" xfId="0" applyFill="1" applyBorder="1"/>
    <xf numFmtId="0" fontId="8" fillId="0" borderId="0" xfId="0" applyFont="1" applyFill="1" applyBorder="1" applyAlignment="1">
      <alignment horizontal="center"/>
    </xf>
    <xf numFmtId="49" fontId="1" fillId="0" borderId="0" xfId="0" applyNumberFormat="1" applyFont="1" applyFill="1" applyBorder="1" applyAlignment="1">
      <alignment horizontal="center" vertical="center"/>
    </xf>
    <xf numFmtId="0" fontId="0" fillId="0" borderId="0" xfId="0" applyFill="1" applyBorder="1" applyAlignment="1">
      <alignment horizontal="center" vertical="center"/>
    </xf>
    <xf numFmtId="0" fontId="0" fillId="0" borderId="0" xfId="0" applyFill="1" applyBorder="1" applyAlignment="1">
      <alignment horizontal="center"/>
    </xf>
    <xf numFmtId="49" fontId="1" fillId="3" borderId="1" xfId="0" applyNumberFormat="1" applyFont="1" applyFill="1" applyBorder="1" applyAlignment="1">
      <alignment horizontal="left"/>
    </xf>
    <xf numFmtId="49" fontId="1" fillId="3" borderId="1" xfId="0" applyNumberFormat="1" applyFont="1" applyFill="1" applyBorder="1"/>
    <xf numFmtId="49" fontId="1" fillId="3" borderId="1" xfId="0" applyNumberFormat="1" applyFont="1" applyFill="1" applyBorder="1" applyAlignment="1">
      <alignment horizontal="center" vertical="center"/>
    </xf>
    <xf numFmtId="2" fontId="4" fillId="2" borderId="1" xfId="0" applyNumberFormat="1" applyFont="1" applyFill="1" applyBorder="1" applyAlignment="1">
      <alignment horizontal="right"/>
    </xf>
    <xf numFmtId="0" fontId="4" fillId="2" borderId="0" xfId="0" applyFont="1" applyFill="1" applyAlignment="1">
      <alignment horizontal="center" vertical="top" wrapText="1"/>
    </xf>
    <xf numFmtId="2" fontId="1" fillId="8" borderId="1" xfId="0" applyNumberFormat="1" applyFont="1" applyFill="1" applyBorder="1" applyAlignment="1">
      <alignment horizontal="right"/>
    </xf>
    <xf numFmtId="0" fontId="1" fillId="3" borderId="1" xfId="0" applyFont="1" applyFill="1" applyBorder="1" applyAlignment="1">
      <alignment horizontal="center"/>
    </xf>
    <xf numFmtId="49" fontId="1" fillId="3" borderId="1" xfId="0" applyNumberFormat="1" applyFont="1" applyFill="1" applyBorder="1" applyAlignment="1">
      <alignment horizontal="center"/>
    </xf>
    <xf numFmtId="0" fontId="1" fillId="0" borderId="0" xfId="0" applyFont="1" applyAlignment="1">
      <alignment horizontal="center" wrapText="1"/>
    </xf>
    <xf numFmtId="49" fontId="5" fillId="2" borderId="0" xfId="0" applyNumberFormat="1" applyFont="1" applyFill="1" applyAlignment="1">
      <alignment horizontal="center"/>
    </xf>
    <xf numFmtId="14" fontId="5" fillId="2" borderId="0" xfId="0" applyNumberFormat="1" applyFont="1" applyFill="1" applyAlignment="1">
      <alignment horizontal="center"/>
    </xf>
    <xf numFmtId="0" fontId="5" fillId="2" borderId="0" xfId="0" applyFont="1" applyFill="1" applyAlignment="1">
      <alignment horizontal="center"/>
    </xf>
    <xf numFmtId="0" fontId="6" fillId="9" borderId="0" xfId="0" applyFont="1" applyFill="1"/>
    <xf numFmtId="0" fontId="4" fillId="2" borderId="1" xfId="0" applyFont="1" applyFill="1" applyBorder="1" applyAlignment="1">
      <alignment horizontal="center"/>
    </xf>
    <xf numFmtId="14" fontId="4" fillId="2" borderId="1" xfId="0" applyNumberFormat="1" applyFont="1" applyFill="1" applyBorder="1" applyAlignment="1">
      <alignment horizontal="center"/>
    </xf>
    <xf numFmtId="0" fontId="11" fillId="9" borderId="1" xfId="1" applyFill="1" applyBorder="1"/>
    <xf numFmtId="16" fontId="11" fillId="9" borderId="1" xfId="1" applyNumberFormat="1" applyFill="1" applyBorder="1"/>
    <xf numFmtId="49" fontId="6" fillId="12" borderId="1" xfId="0" applyNumberFormat="1" applyFont="1" applyFill="1" applyBorder="1" applyAlignment="1">
      <alignment horizontal="left"/>
    </xf>
    <xf numFmtId="49" fontId="6" fillId="12" borderId="1" xfId="0" applyNumberFormat="1" applyFont="1" applyFill="1" applyBorder="1"/>
    <xf numFmtId="49" fontId="1" fillId="12" borderId="1" xfId="0" applyNumberFormat="1" applyFont="1" applyFill="1" applyBorder="1" applyAlignment="1">
      <alignment horizontal="left"/>
    </xf>
    <xf numFmtId="0" fontId="4" fillId="13" borderId="0" xfId="0" applyFont="1" applyFill="1" applyAlignment="1">
      <alignment horizontal="center" vertical="top" wrapText="1" shrinkToFit="1"/>
    </xf>
    <xf numFmtId="14" fontId="4" fillId="13" borderId="0" xfId="0" applyNumberFormat="1" applyFont="1" applyFill="1" applyAlignment="1">
      <alignment horizontal="center" vertical="top" wrapText="1" shrinkToFit="1"/>
    </xf>
    <xf numFmtId="0" fontId="6" fillId="14" borderId="1" xfId="0" applyFont="1" applyFill="1" applyBorder="1"/>
    <xf numFmtId="0" fontId="7" fillId="0" borderId="0" xfId="0" applyFont="1" applyAlignment="1">
      <alignment horizontal="center"/>
    </xf>
    <xf numFmtId="0" fontId="7" fillId="10" borderId="1" xfId="0" applyFont="1" applyFill="1" applyBorder="1" applyAlignment="1">
      <alignment horizontal="center" wrapText="1"/>
    </xf>
    <xf numFmtId="0" fontId="7" fillId="14" borderId="1" xfId="0" applyFont="1" applyFill="1" applyBorder="1" applyAlignment="1">
      <alignment horizontal="center" wrapText="1"/>
    </xf>
    <xf numFmtId="0" fontId="1" fillId="10" borderId="1" xfId="0" applyFont="1" applyFill="1" applyBorder="1" applyAlignment="1">
      <alignment horizontal="center" vertical="top" wrapText="1"/>
    </xf>
    <xf numFmtId="0" fontId="1" fillId="14" borderId="1" xfId="0" applyFont="1" applyFill="1" applyBorder="1" applyAlignment="1">
      <alignment horizontal="center" vertical="top" wrapText="1"/>
    </xf>
    <xf numFmtId="0" fontId="9" fillId="3" borderId="0" xfId="0" applyFont="1" applyFill="1" applyAlignment="1">
      <alignment vertical="top" wrapText="1" shrinkToFit="1"/>
    </xf>
    <xf numFmtId="14" fontId="6" fillId="15" borderId="1" xfId="0" applyNumberFormat="1" applyFont="1" applyFill="1" applyBorder="1"/>
    <xf numFmtId="14" fontId="6" fillId="15" borderId="1" xfId="0" applyNumberFormat="1" applyFont="1" applyFill="1" applyBorder="1" applyAlignment="1">
      <alignment horizontal="left"/>
    </xf>
    <xf numFmtId="14" fontId="1" fillId="15" borderId="1" xfId="0" applyNumberFormat="1" applyFont="1" applyFill="1" applyBorder="1" applyAlignment="1">
      <alignment horizontal="left"/>
    </xf>
  </cellXfs>
  <cellStyles count="2">
    <cellStyle name="Bad" xfId="1" builtinId="27"/>
    <cellStyle name="Normal" xfId="0" builtinId="0"/>
  </cellStyles>
  <dxfs count="0"/>
  <tableStyles count="0" defaultTableStyle="TableStyleMedium9" defaultPivotStyle="PivotStyleLight16"/>
  <colors>
    <mruColors>
      <color rgb="FFFFFFE1"/>
      <color rgb="FFFFFFCC"/>
      <color rgb="FFFFFFFF"/>
      <color rgb="FFCC9900"/>
      <color rgb="FFFFFF99"/>
      <color rgb="FF00FF99"/>
      <color rgb="FFFFFF66"/>
      <color rgb="FFFF5050"/>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33"/>
  <sheetViews>
    <sheetView workbookViewId="0"/>
  </sheetViews>
  <sheetFormatPr defaultRowHeight="12.75" x14ac:dyDescent="0.2"/>
  <cols>
    <col min="1" max="1" width="32.5703125" style="16" customWidth="1"/>
    <col min="2" max="2" width="10.140625" style="16" bestFit="1" customWidth="1"/>
    <col min="3" max="3" width="22.5703125" style="15" bestFit="1" customWidth="1"/>
    <col min="4" max="4" width="10.42578125" style="14" customWidth="1"/>
    <col min="5" max="8" width="12.42578125" style="14" bestFit="1" customWidth="1"/>
    <col min="9" max="9" width="7" style="14" customWidth="1"/>
    <col min="10" max="10" width="16.42578125" style="14" bestFit="1" customWidth="1"/>
    <col min="11" max="16384" width="9.140625" style="14"/>
  </cols>
  <sheetData>
    <row r="1" spans="1:10" x14ac:dyDescent="0.2">
      <c r="A1" s="39" t="s">
        <v>84</v>
      </c>
      <c r="B1" s="39" t="s">
        <v>65</v>
      </c>
      <c r="C1" s="40" t="s">
        <v>8</v>
      </c>
      <c r="D1" s="41" t="s">
        <v>7</v>
      </c>
      <c r="E1" s="41" t="s">
        <v>13</v>
      </c>
      <c r="F1" s="41" t="s">
        <v>14</v>
      </c>
      <c r="G1" s="41" t="s">
        <v>15</v>
      </c>
      <c r="H1" s="41" t="s">
        <v>16</v>
      </c>
      <c r="J1" s="41" t="s">
        <v>12</v>
      </c>
    </row>
    <row r="2" spans="1:10" ht="15" x14ac:dyDescent="0.25">
      <c r="A2" s="47"/>
      <c r="B2" s="47"/>
      <c r="C2" s="59"/>
      <c r="D2" s="52"/>
      <c r="E2" s="45"/>
      <c r="F2" s="45"/>
      <c r="G2" s="46"/>
      <c r="H2" s="45"/>
      <c r="J2" s="42" t="s">
        <v>52</v>
      </c>
    </row>
    <row r="3" spans="1:10" ht="15" x14ac:dyDescent="0.25">
      <c r="A3" s="47"/>
      <c r="B3" s="47"/>
      <c r="C3" s="59"/>
      <c r="D3" s="52"/>
      <c r="E3" s="45"/>
      <c r="F3" s="45"/>
      <c r="G3" s="46"/>
      <c r="H3" s="45"/>
      <c r="J3" s="42" t="s">
        <v>53</v>
      </c>
    </row>
    <row r="4" spans="1:10" ht="15" x14ac:dyDescent="0.25">
      <c r="A4" s="48"/>
      <c r="B4" s="48"/>
      <c r="C4" s="59"/>
      <c r="D4" s="52"/>
      <c r="E4" s="45"/>
      <c r="F4" s="45"/>
      <c r="G4" s="46"/>
      <c r="H4" s="45"/>
      <c r="J4" s="42" t="s">
        <v>55</v>
      </c>
    </row>
    <row r="5" spans="1:10" ht="15" x14ac:dyDescent="0.25">
      <c r="A5" s="48"/>
      <c r="B5" s="48"/>
      <c r="C5" s="59"/>
      <c r="D5" s="52"/>
      <c r="E5" s="45"/>
      <c r="F5" s="45"/>
      <c r="G5" s="46"/>
      <c r="H5" s="45"/>
      <c r="J5" s="42" t="s">
        <v>56</v>
      </c>
    </row>
    <row r="6" spans="1:10" ht="15" x14ac:dyDescent="0.25">
      <c r="A6" s="48"/>
      <c r="B6" s="48"/>
      <c r="C6" s="59"/>
      <c r="D6" s="52"/>
      <c r="E6" s="45"/>
      <c r="F6" s="45"/>
      <c r="G6" s="46"/>
      <c r="H6" s="45"/>
      <c r="J6" s="42" t="s">
        <v>54</v>
      </c>
    </row>
    <row r="7" spans="1:10" ht="15" x14ac:dyDescent="0.25">
      <c r="A7" s="48"/>
      <c r="B7" s="48"/>
      <c r="C7" s="59"/>
      <c r="D7" s="52"/>
      <c r="E7" s="45"/>
      <c r="F7" s="45"/>
      <c r="G7" s="46"/>
      <c r="H7" s="45"/>
      <c r="J7" s="42" t="s">
        <v>58</v>
      </c>
    </row>
    <row r="8" spans="1:10" ht="15" x14ac:dyDescent="0.25">
      <c r="A8" s="48"/>
      <c r="B8" s="48"/>
      <c r="C8" s="59"/>
      <c r="D8" s="52"/>
      <c r="E8" s="45"/>
      <c r="F8" s="45"/>
      <c r="G8" s="46"/>
      <c r="H8" s="45"/>
      <c r="J8" s="42" t="s">
        <v>57</v>
      </c>
    </row>
    <row r="9" spans="1:10" ht="15" x14ac:dyDescent="0.25">
      <c r="A9" s="48"/>
      <c r="B9" s="48"/>
      <c r="C9" s="59"/>
      <c r="D9" s="52"/>
      <c r="E9" s="45"/>
      <c r="F9" s="45"/>
      <c r="G9" s="46"/>
      <c r="H9" s="45"/>
      <c r="J9" s="42" t="s">
        <v>64</v>
      </c>
    </row>
    <row r="10" spans="1:10" ht="15" x14ac:dyDescent="0.25">
      <c r="A10" s="48"/>
      <c r="B10" s="48"/>
      <c r="C10" s="59"/>
      <c r="D10" s="52"/>
      <c r="E10" s="45"/>
      <c r="F10" s="45"/>
      <c r="G10" s="46"/>
      <c r="H10" s="45"/>
      <c r="J10" s="42" t="s">
        <v>61</v>
      </c>
    </row>
    <row r="11" spans="1:10" ht="15" x14ac:dyDescent="0.25">
      <c r="A11" s="48"/>
      <c r="B11" s="48"/>
      <c r="C11" s="59"/>
      <c r="D11" s="52"/>
      <c r="E11" s="45"/>
      <c r="F11" s="45"/>
      <c r="G11" s="46"/>
      <c r="H11" s="45"/>
      <c r="J11" s="42" t="s">
        <v>62</v>
      </c>
    </row>
    <row r="12" spans="1:10" ht="15" x14ac:dyDescent="0.25">
      <c r="A12" s="48"/>
      <c r="B12" s="48"/>
      <c r="C12" s="59"/>
      <c r="D12" s="52"/>
      <c r="E12" s="45"/>
      <c r="F12" s="45"/>
      <c r="G12" s="46"/>
      <c r="H12" s="45"/>
      <c r="J12" s="42"/>
    </row>
    <row r="13" spans="1:10" ht="15" x14ac:dyDescent="0.25">
      <c r="A13" s="48"/>
      <c r="B13" s="48"/>
      <c r="C13" s="59"/>
      <c r="D13" s="52"/>
      <c r="E13" s="45"/>
      <c r="F13" s="45"/>
      <c r="G13" s="46"/>
      <c r="H13" s="45"/>
      <c r="J13" s="42"/>
    </row>
    <row r="14" spans="1:10" ht="15" x14ac:dyDescent="0.25">
      <c r="A14" s="48"/>
      <c r="B14" s="48"/>
      <c r="C14" s="59"/>
      <c r="D14" s="52"/>
      <c r="E14" s="45"/>
      <c r="F14" s="45"/>
      <c r="G14" s="46"/>
      <c r="H14" s="45"/>
      <c r="J14" s="42"/>
    </row>
    <row r="15" spans="1:10" ht="15" x14ac:dyDescent="0.25">
      <c r="A15" s="48"/>
      <c r="B15" s="48"/>
      <c r="C15" s="59"/>
      <c r="D15" s="52"/>
      <c r="E15" s="45"/>
      <c r="F15" s="45"/>
      <c r="G15" s="46"/>
      <c r="H15" s="45"/>
    </row>
    <row r="16" spans="1:10" ht="15" x14ac:dyDescent="0.25">
      <c r="A16" s="48"/>
      <c r="B16" s="48"/>
      <c r="C16" s="59"/>
      <c r="D16" s="52"/>
      <c r="E16" s="45"/>
      <c r="F16" s="45"/>
      <c r="G16" s="46"/>
      <c r="H16" s="45"/>
    </row>
    <row r="17" spans="1:8" ht="15" x14ac:dyDescent="0.25">
      <c r="A17" s="48"/>
      <c r="B17" s="48"/>
      <c r="C17" s="59"/>
      <c r="D17" s="52"/>
      <c r="E17" s="45"/>
      <c r="F17" s="45"/>
      <c r="G17" s="46"/>
      <c r="H17" s="45"/>
    </row>
    <row r="18" spans="1:8" ht="15" x14ac:dyDescent="0.25">
      <c r="A18" s="48"/>
      <c r="B18" s="48"/>
      <c r="C18" s="59"/>
      <c r="D18" s="52"/>
      <c r="E18" s="45"/>
      <c r="F18" s="45"/>
      <c r="G18" s="46"/>
      <c r="H18" s="45"/>
    </row>
    <row r="19" spans="1:8" ht="15" x14ac:dyDescent="0.25">
      <c r="A19" s="48"/>
      <c r="B19" s="48"/>
      <c r="C19" s="59"/>
      <c r="D19" s="52"/>
      <c r="E19" s="45"/>
      <c r="F19" s="45"/>
      <c r="G19" s="46"/>
      <c r="H19" s="45"/>
    </row>
    <row r="20" spans="1:8" ht="15" x14ac:dyDescent="0.25">
      <c r="A20" s="48"/>
      <c r="B20" s="48"/>
      <c r="C20" s="59"/>
      <c r="D20" s="52"/>
      <c r="E20" s="45"/>
      <c r="F20" s="45"/>
      <c r="G20" s="46"/>
      <c r="H20" s="45"/>
    </row>
    <row r="21" spans="1:8" ht="15" x14ac:dyDescent="0.25">
      <c r="A21" s="48"/>
      <c r="B21" s="48"/>
      <c r="C21" s="59"/>
      <c r="D21" s="52"/>
      <c r="E21" s="45"/>
      <c r="F21" s="45"/>
      <c r="G21" s="46"/>
      <c r="H21" s="45"/>
    </row>
    <row r="22" spans="1:8" ht="15" x14ac:dyDescent="0.25">
      <c r="A22" s="48"/>
      <c r="B22" s="48"/>
      <c r="C22" s="59"/>
      <c r="D22" s="52"/>
      <c r="E22" s="45"/>
      <c r="F22" s="45"/>
      <c r="G22" s="46"/>
      <c r="H22" s="45"/>
    </row>
    <row r="23" spans="1:8" ht="15" x14ac:dyDescent="0.25">
      <c r="A23" s="48"/>
      <c r="B23" s="48"/>
      <c r="C23" s="59"/>
      <c r="D23" s="52"/>
      <c r="E23" s="45"/>
      <c r="F23" s="45"/>
      <c r="G23" s="46"/>
      <c r="H23" s="45"/>
    </row>
    <row r="24" spans="1:8" ht="15" x14ac:dyDescent="0.25">
      <c r="A24" s="48"/>
      <c r="B24" s="48"/>
      <c r="C24" s="59"/>
      <c r="D24" s="52"/>
      <c r="E24" s="45"/>
      <c r="F24" s="45"/>
      <c r="G24" s="46"/>
      <c r="H24" s="45"/>
    </row>
    <row r="25" spans="1:8" ht="15" x14ac:dyDescent="0.25">
      <c r="A25" s="48"/>
      <c r="B25" s="48"/>
      <c r="C25" s="59"/>
      <c r="D25" s="52"/>
      <c r="E25" s="45"/>
      <c r="F25" s="45"/>
      <c r="G25" s="46"/>
      <c r="H25" s="45"/>
    </row>
    <row r="26" spans="1:8" ht="15" x14ac:dyDescent="0.25">
      <c r="A26" s="48"/>
      <c r="B26" s="48"/>
      <c r="C26" s="59"/>
      <c r="D26" s="52"/>
      <c r="E26" s="45"/>
      <c r="F26" s="45"/>
      <c r="G26" s="46"/>
      <c r="H26" s="45"/>
    </row>
    <row r="27" spans="1:8" ht="15" x14ac:dyDescent="0.25">
      <c r="A27" s="48"/>
      <c r="B27" s="48"/>
      <c r="C27" s="59"/>
      <c r="D27" s="52"/>
      <c r="E27" s="45"/>
      <c r="F27" s="45"/>
      <c r="G27" s="46"/>
      <c r="H27" s="45"/>
    </row>
    <row r="28" spans="1:8" ht="15" x14ac:dyDescent="0.25">
      <c r="A28" s="48"/>
      <c r="B28" s="48"/>
      <c r="C28" s="59"/>
      <c r="D28" s="52"/>
      <c r="E28" s="45"/>
      <c r="F28" s="45"/>
      <c r="G28" s="46"/>
      <c r="H28" s="45"/>
    </row>
    <row r="29" spans="1:8" ht="15" x14ac:dyDescent="0.25">
      <c r="A29" s="48"/>
      <c r="B29" s="48"/>
      <c r="C29" s="59"/>
      <c r="D29" s="52"/>
      <c r="E29" s="45"/>
      <c r="F29" s="45"/>
      <c r="G29" s="46"/>
      <c r="H29" s="45"/>
    </row>
    <row r="30" spans="1:8" ht="15" x14ac:dyDescent="0.25">
      <c r="A30" s="48"/>
      <c r="B30" s="48"/>
      <c r="C30" s="60"/>
      <c r="D30" s="52"/>
      <c r="E30" s="45"/>
      <c r="F30" s="45"/>
      <c r="G30" s="45"/>
      <c r="H30" s="45"/>
    </row>
    <row r="31" spans="1:8" ht="15" x14ac:dyDescent="0.25">
      <c r="A31" s="48"/>
      <c r="B31" s="48"/>
      <c r="C31" s="60"/>
      <c r="D31" s="52"/>
      <c r="E31" s="45"/>
      <c r="F31" s="45"/>
      <c r="G31" s="45"/>
      <c r="H31" s="45"/>
    </row>
    <row r="32" spans="1:8" ht="15" x14ac:dyDescent="0.25">
      <c r="A32" s="48"/>
      <c r="B32" s="48"/>
      <c r="C32" s="60"/>
      <c r="D32" s="52"/>
      <c r="E32" s="45"/>
      <c r="F32" s="45"/>
      <c r="G32" s="45"/>
      <c r="H32" s="45"/>
    </row>
    <row r="33" spans="1:8" ht="15" x14ac:dyDescent="0.25">
      <c r="A33" s="48"/>
      <c r="B33" s="48"/>
      <c r="C33" s="60"/>
      <c r="D33" s="52"/>
      <c r="E33" s="45"/>
      <c r="F33" s="45"/>
      <c r="G33" s="45"/>
      <c r="H33" s="45"/>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W31"/>
  <sheetViews>
    <sheetView tabSelected="1" zoomScaleNormal="100" workbookViewId="0"/>
  </sheetViews>
  <sheetFormatPr defaultColWidth="10.140625" defaultRowHeight="11.25" x14ac:dyDescent="0.2"/>
  <cols>
    <col min="1" max="1" width="18.28515625" style="9" customWidth="1"/>
    <col min="2" max="2" width="11.7109375" style="9" customWidth="1"/>
    <col min="3" max="3" width="9.28515625" style="10" bestFit="1" customWidth="1"/>
    <col min="4" max="4" width="17.85546875" style="10" customWidth="1"/>
    <col min="5" max="5" width="12" style="10" customWidth="1"/>
    <col min="6" max="6" width="9.7109375" style="10" bestFit="1" customWidth="1"/>
    <col min="7" max="7" width="11.42578125" style="9" bestFit="1" customWidth="1"/>
    <col min="8" max="8" width="11.42578125" style="9" customWidth="1"/>
    <col min="9" max="9" width="11.28515625" style="9" bestFit="1" customWidth="1"/>
    <col min="10" max="10" width="12.7109375" style="9" bestFit="1" customWidth="1"/>
    <col min="11" max="16" width="10.140625" style="9"/>
    <col min="17" max="17" width="10.28515625" style="9" bestFit="1" customWidth="1"/>
    <col min="18" max="18" width="13.140625" style="9" customWidth="1"/>
    <col min="19" max="19" width="12.7109375" style="11" customWidth="1"/>
    <col min="20" max="16384" width="10.140625" style="9"/>
  </cols>
  <sheetData>
    <row r="1" spans="1:23" s="8" customFormat="1" x14ac:dyDescent="0.2">
      <c r="A1" s="5" t="s">
        <v>70</v>
      </c>
      <c r="B1" s="5" t="s">
        <v>65</v>
      </c>
      <c r="C1" s="5" t="s">
        <v>59</v>
      </c>
      <c r="D1" s="5" t="s">
        <v>71</v>
      </c>
      <c r="E1" s="5" t="s">
        <v>65</v>
      </c>
      <c r="F1" s="5" t="s">
        <v>60</v>
      </c>
      <c r="G1" s="6" t="s">
        <v>0</v>
      </c>
      <c r="H1" s="6" t="s">
        <v>1</v>
      </c>
      <c r="I1" s="6" t="s">
        <v>2</v>
      </c>
      <c r="J1" s="6" t="s">
        <v>19</v>
      </c>
      <c r="K1" s="6" t="s">
        <v>0</v>
      </c>
      <c r="L1" s="6" t="s">
        <v>1</v>
      </c>
      <c r="M1" s="6" t="s">
        <v>2</v>
      </c>
      <c r="N1" s="6" t="s">
        <v>3</v>
      </c>
      <c r="O1" s="6" t="s">
        <v>4</v>
      </c>
      <c r="P1" s="6" t="s">
        <v>5</v>
      </c>
      <c r="Q1" s="6" t="s">
        <v>6</v>
      </c>
      <c r="R1" s="6" t="s">
        <v>11</v>
      </c>
      <c r="S1" s="7" t="s">
        <v>49</v>
      </c>
      <c r="T1" s="6" t="s">
        <v>3</v>
      </c>
      <c r="U1" s="6" t="s">
        <v>4</v>
      </c>
      <c r="V1" s="6" t="s">
        <v>5</v>
      </c>
      <c r="W1" s="6" t="s">
        <v>6</v>
      </c>
    </row>
    <row r="2" spans="1:23" x14ac:dyDescent="0.2">
      <c r="A2" s="49" t="s">
        <v>9</v>
      </c>
      <c r="B2" s="49" t="s">
        <v>66</v>
      </c>
      <c r="C2" s="61">
        <v>38691</v>
      </c>
      <c r="D2" s="49" t="s">
        <v>9</v>
      </c>
      <c r="E2" s="49" t="s">
        <v>66</v>
      </c>
      <c r="F2" s="61">
        <v>38691</v>
      </c>
      <c r="G2" s="21">
        <f t="shared" ref="G2:G30" ca="1" si="0">(200/K2)*ABS(MOD(S2,K2) - K2/2)</f>
        <v>100</v>
      </c>
      <c r="H2" s="19">
        <f t="shared" ref="H2:H30" ca="1" si="1">(200/L2)*ABS(MOD(S2,L2) - L2/2)</f>
        <v>100</v>
      </c>
      <c r="I2" s="22">
        <f t="shared" ref="I2:I30" ca="1" si="2">(200/M2)*ABS(MOD(S2,M2) - M2/2)</f>
        <v>100</v>
      </c>
      <c r="J2" s="35">
        <f t="shared" ref="J2:J25" ca="1" si="3">(G2+H2+I2)/3</f>
        <v>100</v>
      </c>
      <c r="K2" s="43">
        <v>33</v>
      </c>
      <c r="L2" s="43">
        <v>28</v>
      </c>
      <c r="M2" s="43">
        <v>23</v>
      </c>
      <c r="N2" s="43">
        <v>38</v>
      </c>
      <c r="O2" s="43">
        <v>53</v>
      </c>
      <c r="P2" s="43">
        <v>48</v>
      </c>
      <c r="Q2" s="43">
        <v>43</v>
      </c>
      <c r="R2" s="44">
        <f t="shared" ref="R2:R30" ca="1" si="4">TODAY()</f>
        <v>44644</v>
      </c>
      <c r="S2" s="43">
        <f t="shared" ref="S2:S25" ca="1" si="5">ABS(DATEDIF(C2,R2,"d") - DATEDIF(F2,R2,"d"))</f>
        <v>0</v>
      </c>
      <c r="T2" s="33">
        <f t="shared" ref="T2:T25" ca="1" si="6">(200/N2)*ABS(MOD(S2,N2) - N2/2)</f>
        <v>100</v>
      </c>
      <c r="U2" s="33">
        <f t="shared" ref="U2:U25" ca="1" si="7">(200/O2)*ABS(MOD(S2,O2) - O2/2)</f>
        <v>100</v>
      </c>
      <c r="V2" s="33">
        <f t="shared" ref="V2:V25" ca="1" si="8">(200/P2)*ABS(MOD(S2,P2) - P2/2)</f>
        <v>100</v>
      </c>
      <c r="W2" s="33">
        <f t="shared" ref="W2:W25" ca="1" si="9">(200/Q2)*ABS(MOD(S2,Q2) - Q2/2)</f>
        <v>100</v>
      </c>
    </row>
    <row r="3" spans="1:23" x14ac:dyDescent="0.2">
      <c r="A3" s="49" t="s">
        <v>10</v>
      </c>
      <c r="B3" s="49" t="s">
        <v>66</v>
      </c>
      <c r="C3" s="61">
        <v>38822</v>
      </c>
      <c r="D3" s="49" t="s">
        <v>9</v>
      </c>
      <c r="E3" s="49" t="s">
        <v>66</v>
      </c>
      <c r="F3" s="61">
        <v>38691</v>
      </c>
      <c r="G3" s="21">
        <f t="shared" ca="1" si="0"/>
        <v>93.939393939393938</v>
      </c>
      <c r="H3" s="19">
        <f t="shared" ca="1" si="1"/>
        <v>35.714285714285715</v>
      </c>
      <c r="I3" s="22">
        <f t="shared" ca="1" si="2"/>
        <v>39.130434782608695</v>
      </c>
      <c r="J3" s="35">
        <f t="shared" ca="1" si="3"/>
        <v>56.261371478762783</v>
      </c>
      <c r="K3" s="43">
        <v>33</v>
      </c>
      <c r="L3" s="43">
        <v>28</v>
      </c>
      <c r="M3" s="43">
        <v>23</v>
      </c>
      <c r="N3" s="43">
        <v>38</v>
      </c>
      <c r="O3" s="43">
        <v>53</v>
      </c>
      <c r="P3" s="43">
        <v>48</v>
      </c>
      <c r="Q3" s="43">
        <v>43</v>
      </c>
      <c r="R3" s="44">
        <f t="shared" ca="1" si="4"/>
        <v>44644</v>
      </c>
      <c r="S3" s="43">
        <f t="shared" ca="1" si="5"/>
        <v>131</v>
      </c>
      <c r="T3" s="33">
        <f t="shared" ca="1" si="6"/>
        <v>10.526315789473685</v>
      </c>
      <c r="U3" s="33">
        <f t="shared" ca="1" si="7"/>
        <v>5.6603773584905657</v>
      </c>
      <c r="V3" s="33">
        <f t="shared" ca="1" si="8"/>
        <v>45.833333333333336</v>
      </c>
      <c r="W3" s="33">
        <f t="shared" ca="1" si="9"/>
        <v>90.697674418604663</v>
      </c>
    </row>
    <row r="4" spans="1:23" x14ac:dyDescent="0.2">
      <c r="A4" s="49" t="s">
        <v>22</v>
      </c>
      <c r="B4" s="49" t="s">
        <v>67</v>
      </c>
      <c r="C4" s="61">
        <v>38247</v>
      </c>
      <c r="D4" s="49" t="s">
        <v>9</v>
      </c>
      <c r="E4" s="49" t="s">
        <v>66</v>
      </c>
      <c r="F4" s="61">
        <v>38691</v>
      </c>
      <c r="G4" s="21">
        <f t="shared" ca="1" si="0"/>
        <v>9.0909090909090899</v>
      </c>
      <c r="H4" s="19">
        <f t="shared" ca="1" si="1"/>
        <v>71.428571428571431</v>
      </c>
      <c r="I4" s="22">
        <f t="shared" ca="1" si="2"/>
        <v>39.130434782608695</v>
      </c>
      <c r="J4" s="35">
        <f t="shared" ca="1" si="3"/>
        <v>39.883305100696411</v>
      </c>
      <c r="K4" s="43">
        <v>33</v>
      </c>
      <c r="L4" s="43">
        <v>28</v>
      </c>
      <c r="M4" s="43">
        <v>23</v>
      </c>
      <c r="N4" s="43">
        <v>38</v>
      </c>
      <c r="O4" s="43">
        <v>53</v>
      </c>
      <c r="P4" s="43">
        <v>48</v>
      </c>
      <c r="Q4" s="43">
        <v>43</v>
      </c>
      <c r="R4" s="44">
        <f t="shared" ca="1" si="4"/>
        <v>44644</v>
      </c>
      <c r="S4" s="43">
        <f t="shared" ca="1" si="5"/>
        <v>444</v>
      </c>
      <c r="T4" s="33">
        <f t="shared" ca="1" si="6"/>
        <v>36.842105263157897</v>
      </c>
      <c r="U4" s="33">
        <f t="shared" ca="1" si="7"/>
        <v>24.528301886792452</v>
      </c>
      <c r="V4" s="33">
        <f t="shared" ca="1" si="8"/>
        <v>50</v>
      </c>
      <c r="W4" s="33">
        <f t="shared" ca="1" si="9"/>
        <v>34.883720930232563</v>
      </c>
    </row>
    <row r="5" spans="1:23" x14ac:dyDescent="0.2">
      <c r="A5" s="49" t="s">
        <v>23</v>
      </c>
      <c r="B5" s="49" t="s">
        <v>67</v>
      </c>
      <c r="C5" s="61">
        <v>38333</v>
      </c>
      <c r="D5" s="49" t="s">
        <v>9</v>
      </c>
      <c r="E5" s="49" t="s">
        <v>66</v>
      </c>
      <c r="F5" s="61">
        <v>38691</v>
      </c>
      <c r="G5" s="21">
        <f t="shared" ca="1" si="0"/>
        <v>69.696969696969703</v>
      </c>
      <c r="H5" s="19">
        <f t="shared" ca="1" si="1"/>
        <v>57.142857142857146</v>
      </c>
      <c r="I5" s="22">
        <f t="shared" ca="1" si="2"/>
        <v>13.043478260869565</v>
      </c>
      <c r="J5" s="35">
        <f t="shared" ca="1" si="3"/>
        <v>46.627768366898806</v>
      </c>
      <c r="K5" s="43">
        <v>33</v>
      </c>
      <c r="L5" s="43">
        <v>28</v>
      </c>
      <c r="M5" s="43">
        <v>23</v>
      </c>
      <c r="N5" s="43">
        <v>38</v>
      </c>
      <c r="O5" s="43">
        <v>53</v>
      </c>
      <c r="P5" s="43">
        <v>48</v>
      </c>
      <c r="Q5" s="43">
        <v>43</v>
      </c>
      <c r="R5" s="44">
        <f t="shared" ca="1" si="4"/>
        <v>44644</v>
      </c>
      <c r="S5" s="43">
        <f t="shared" ca="1" si="5"/>
        <v>358</v>
      </c>
      <c r="T5" s="33">
        <f t="shared" ca="1" si="6"/>
        <v>15.789473684210527</v>
      </c>
      <c r="U5" s="33">
        <f t="shared" ca="1" si="7"/>
        <v>50.943396226415096</v>
      </c>
      <c r="V5" s="33">
        <f t="shared" ca="1" si="8"/>
        <v>8.3333333333333339</v>
      </c>
      <c r="W5" s="33">
        <f t="shared" ca="1" si="9"/>
        <v>34.883720930232563</v>
      </c>
    </row>
    <row r="6" spans="1:23" x14ac:dyDescent="0.2">
      <c r="A6" s="49" t="s">
        <v>24</v>
      </c>
      <c r="B6" s="49" t="s">
        <v>66</v>
      </c>
      <c r="C6" s="61">
        <v>38562</v>
      </c>
      <c r="D6" s="49" t="s">
        <v>9</v>
      </c>
      <c r="E6" s="49" t="s">
        <v>66</v>
      </c>
      <c r="F6" s="61">
        <v>38691</v>
      </c>
      <c r="G6" s="21">
        <f t="shared" ca="1" si="0"/>
        <v>81.818181818181813</v>
      </c>
      <c r="H6" s="19">
        <f t="shared" ca="1" si="1"/>
        <v>21.428571428571431</v>
      </c>
      <c r="I6" s="22">
        <f t="shared" ca="1" si="2"/>
        <v>21.739130434782609</v>
      </c>
      <c r="J6" s="35">
        <f t="shared" ca="1" si="3"/>
        <v>41.661961227178615</v>
      </c>
      <c r="K6" s="43">
        <v>33</v>
      </c>
      <c r="L6" s="43">
        <v>28</v>
      </c>
      <c r="M6" s="43">
        <v>23</v>
      </c>
      <c r="N6" s="43">
        <v>38</v>
      </c>
      <c r="O6" s="43">
        <v>53</v>
      </c>
      <c r="P6" s="43">
        <v>48</v>
      </c>
      <c r="Q6" s="43">
        <v>43</v>
      </c>
      <c r="R6" s="44">
        <f t="shared" ca="1" si="4"/>
        <v>44644</v>
      </c>
      <c r="S6" s="43">
        <f t="shared" ca="1" si="5"/>
        <v>129</v>
      </c>
      <c r="T6" s="33">
        <f t="shared" ca="1" si="6"/>
        <v>21.05263157894737</v>
      </c>
      <c r="U6" s="33">
        <f t="shared" ca="1" si="7"/>
        <v>13.20754716981132</v>
      </c>
      <c r="V6" s="33">
        <f t="shared" ca="1" si="8"/>
        <v>37.5</v>
      </c>
      <c r="W6" s="33">
        <f t="shared" ca="1" si="9"/>
        <v>100</v>
      </c>
    </row>
    <row r="7" spans="1:23" x14ac:dyDescent="0.2">
      <c r="A7" s="49" t="s">
        <v>25</v>
      </c>
      <c r="B7" s="49" t="s">
        <v>66</v>
      </c>
      <c r="C7" s="61">
        <v>38656</v>
      </c>
      <c r="D7" s="49" t="s">
        <v>9</v>
      </c>
      <c r="E7" s="49" t="s">
        <v>66</v>
      </c>
      <c r="F7" s="61">
        <v>38691</v>
      </c>
      <c r="G7" s="21">
        <f t="shared" ca="1" si="0"/>
        <v>87.878787878787875</v>
      </c>
      <c r="H7" s="19">
        <f t="shared" ca="1" si="1"/>
        <v>50</v>
      </c>
      <c r="I7" s="22">
        <f t="shared" ca="1" si="2"/>
        <v>4.3478260869565215</v>
      </c>
      <c r="J7" s="35">
        <f t="shared" ca="1" si="3"/>
        <v>47.408871321914802</v>
      </c>
      <c r="K7" s="43">
        <v>33</v>
      </c>
      <c r="L7" s="43">
        <v>28</v>
      </c>
      <c r="M7" s="43">
        <v>23</v>
      </c>
      <c r="N7" s="43">
        <v>38</v>
      </c>
      <c r="O7" s="43">
        <v>53</v>
      </c>
      <c r="P7" s="43">
        <v>48</v>
      </c>
      <c r="Q7" s="43">
        <v>43</v>
      </c>
      <c r="R7" s="44">
        <f t="shared" ca="1" si="4"/>
        <v>44644</v>
      </c>
      <c r="S7" s="43">
        <f t="shared" ca="1" si="5"/>
        <v>35</v>
      </c>
      <c r="T7" s="33">
        <f t="shared" ca="1" si="6"/>
        <v>84.21052631578948</v>
      </c>
      <c r="U7" s="33">
        <f t="shared" ca="1" si="7"/>
        <v>32.075471698113205</v>
      </c>
      <c r="V7" s="33">
        <f t="shared" ca="1" si="8"/>
        <v>45.833333333333336</v>
      </c>
      <c r="W7" s="33">
        <f t="shared" ca="1" si="9"/>
        <v>62.79069767441861</v>
      </c>
    </row>
    <row r="8" spans="1:23" x14ac:dyDescent="0.2">
      <c r="A8" s="49" t="s">
        <v>26</v>
      </c>
      <c r="B8" s="49" t="s">
        <v>66</v>
      </c>
      <c r="C8" s="61">
        <v>38490</v>
      </c>
      <c r="D8" s="49" t="s">
        <v>9</v>
      </c>
      <c r="E8" s="49" t="s">
        <v>66</v>
      </c>
      <c r="F8" s="61">
        <v>38691</v>
      </c>
      <c r="G8" s="21">
        <f t="shared" ca="1" si="0"/>
        <v>81.818181818181813</v>
      </c>
      <c r="H8" s="19">
        <f t="shared" ca="1" si="1"/>
        <v>64.285714285714292</v>
      </c>
      <c r="I8" s="22">
        <f t="shared" ca="1" si="2"/>
        <v>47.826086956521735</v>
      </c>
      <c r="J8" s="35">
        <f t="shared" ca="1" si="3"/>
        <v>64.643327686805947</v>
      </c>
      <c r="K8" s="43">
        <v>33</v>
      </c>
      <c r="L8" s="43">
        <v>28</v>
      </c>
      <c r="M8" s="43">
        <v>23</v>
      </c>
      <c r="N8" s="43">
        <v>38</v>
      </c>
      <c r="O8" s="43">
        <v>53</v>
      </c>
      <c r="P8" s="43">
        <v>48</v>
      </c>
      <c r="Q8" s="43">
        <v>43</v>
      </c>
      <c r="R8" s="44">
        <f t="shared" ca="1" si="4"/>
        <v>44644</v>
      </c>
      <c r="S8" s="43">
        <f t="shared" ca="1" si="5"/>
        <v>201</v>
      </c>
      <c r="T8" s="33">
        <f t="shared" ca="1" si="6"/>
        <v>42.10526315789474</v>
      </c>
      <c r="U8" s="33">
        <f t="shared" ca="1" si="7"/>
        <v>58.490566037735853</v>
      </c>
      <c r="V8" s="33">
        <f t="shared" ca="1" si="8"/>
        <v>62.500000000000007</v>
      </c>
      <c r="W8" s="33">
        <f t="shared" ca="1" si="9"/>
        <v>34.883720930232563</v>
      </c>
    </row>
    <row r="9" spans="1:23" x14ac:dyDescent="0.2">
      <c r="A9" s="49" t="s">
        <v>27</v>
      </c>
      <c r="B9" s="49" t="s">
        <v>67</v>
      </c>
      <c r="C9" s="61">
        <v>38679</v>
      </c>
      <c r="D9" s="49" t="s">
        <v>9</v>
      </c>
      <c r="E9" s="49" t="s">
        <v>66</v>
      </c>
      <c r="F9" s="61">
        <v>38691</v>
      </c>
      <c r="G9" s="21">
        <f t="shared" ca="1" si="0"/>
        <v>27.272727272727273</v>
      </c>
      <c r="H9" s="19">
        <f t="shared" ca="1" si="1"/>
        <v>14.285714285714286</v>
      </c>
      <c r="I9" s="22">
        <f t="shared" ca="1" si="2"/>
        <v>4.3478260869565215</v>
      </c>
      <c r="J9" s="35">
        <f t="shared" ca="1" si="3"/>
        <v>15.302089215132694</v>
      </c>
      <c r="K9" s="43">
        <v>33</v>
      </c>
      <c r="L9" s="43">
        <v>28</v>
      </c>
      <c r="M9" s="43">
        <v>23</v>
      </c>
      <c r="N9" s="43">
        <v>38</v>
      </c>
      <c r="O9" s="43">
        <v>53</v>
      </c>
      <c r="P9" s="43">
        <v>48</v>
      </c>
      <c r="Q9" s="43">
        <v>43</v>
      </c>
      <c r="R9" s="44">
        <f t="shared" ca="1" si="4"/>
        <v>44644</v>
      </c>
      <c r="S9" s="43">
        <f t="shared" ca="1" si="5"/>
        <v>12</v>
      </c>
      <c r="T9" s="33">
        <f t="shared" ca="1" si="6"/>
        <v>36.842105263157897</v>
      </c>
      <c r="U9" s="33">
        <f t="shared" ca="1" si="7"/>
        <v>54.716981132075475</v>
      </c>
      <c r="V9" s="33">
        <f t="shared" ca="1" si="8"/>
        <v>50</v>
      </c>
      <c r="W9" s="33">
        <f t="shared" ca="1" si="9"/>
        <v>44.186046511627907</v>
      </c>
    </row>
    <row r="10" spans="1:23" x14ac:dyDescent="0.2">
      <c r="A10" s="49" t="s">
        <v>28</v>
      </c>
      <c r="B10" s="49" t="s">
        <v>67</v>
      </c>
      <c r="C10" s="61">
        <v>38558</v>
      </c>
      <c r="D10" s="49" t="s">
        <v>9</v>
      </c>
      <c r="E10" s="49" t="s">
        <v>66</v>
      </c>
      <c r="F10" s="61">
        <v>38691</v>
      </c>
      <c r="G10" s="21">
        <f t="shared" ca="1" si="0"/>
        <v>93.939393939393938</v>
      </c>
      <c r="H10" s="19">
        <f t="shared" ca="1" si="1"/>
        <v>50</v>
      </c>
      <c r="I10" s="22">
        <f t="shared" ca="1" si="2"/>
        <v>56.521739130434781</v>
      </c>
      <c r="J10" s="35">
        <f t="shared" ca="1" si="3"/>
        <v>66.820377689942902</v>
      </c>
      <c r="K10" s="43">
        <v>33</v>
      </c>
      <c r="L10" s="43">
        <v>28</v>
      </c>
      <c r="M10" s="43">
        <v>23</v>
      </c>
      <c r="N10" s="43">
        <v>38</v>
      </c>
      <c r="O10" s="43">
        <v>53</v>
      </c>
      <c r="P10" s="43">
        <v>48</v>
      </c>
      <c r="Q10" s="43">
        <v>43</v>
      </c>
      <c r="R10" s="44">
        <f t="shared" ca="1" si="4"/>
        <v>44644</v>
      </c>
      <c r="S10" s="43">
        <f t="shared" ca="1" si="5"/>
        <v>133</v>
      </c>
      <c r="T10" s="33">
        <f t="shared" ca="1" si="6"/>
        <v>0</v>
      </c>
      <c r="U10" s="33">
        <f t="shared" ca="1" si="7"/>
        <v>1.8867924528301887</v>
      </c>
      <c r="V10" s="33">
        <f t="shared" ca="1" si="8"/>
        <v>54.166666666666671</v>
      </c>
      <c r="W10" s="33">
        <f t="shared" ca="1" si="9"/>
        <v>81.395348837209312</v>
      </c>
    </row>
    <row r="11" spans="1:23" x14ac:dyDescent="0.2">
      <c r="A11" s="49" t="s">
        <v>29</v>
      </c>
      <c r="B11" s="49" t="s">
        <v>67</v>
      </c>
      <c r="C11" s="61">
        <v>38602</v>
      </c>
      <c r="D11" s="49" t="s">
        <v>9</v>
      </c>
      <c r="E11" s="49" t="s">
        <v>66</v>
      </c>
      <c r="F11" s="61">
        <v>38691</v>
      </c>
      <c r="G11" s="21">
        <f t="shared" ca="1" si="0"/>
        <v>39.393939393939391</v>
      </c>
      <c r="H11" s="19">
        <f t="shared" ca="1" si="1"/>
        <v>64.285714285714292</v>
      </c>
      <c r="I11" s="22">
        <f t="shared" ca="1" si="2"/>
        <v>73.91304347826086</v>
      </c>
      <c r="J11" s="35">
        <f t="shared" ca="1" si="3"/>
        <v>59.197565719304841</v>
      </c>
      <c r="K11" s="43">
        <v>33</v>
      </c>
      <c r="L11" s="43">
        <v>28</v>
      </c>
      <c r="M11" s="43">
        <v>23</v>
      </c>
      <c r="N11" s="43">
        <v>38</v>
      </c>
      <c r="O11" s="43">
        <v>53</v>
      </c>
      <c r="P11" s="43">
        <v>48</v>
      </c>
      <c r="Q11" s="43">
        <v>43</v>
      </c>
      <c r="R11" s="44">
        <f t="shared" ca="1" si="4"/>
        <v>44644</v>
      </c>
      <c r="S11" s="43">
        <f t="shared" ca="1" si="5"/>
        <v>89</v>
      </c>
      <c r="T11" s="33">
        <f t="shared" ca="1" si="6"/>
        <v>31.578947368421055</v>
      </c>
      <c r="U11" s="33">
        <f t="shared" ca="1" si="7"/>
        <v>35.849056603773583</v>
      </c>
      <c r="V11" s="33">
        <f t="shared" ca="1" si="8"/>
        <v>70.833333333333343</v>
      </c>
      <c r="W11" s="33">
        <f t="shared" ca="1" si="9"/>
        <v>86.04651162790698</v>
      </c>
    </row>
    <row r="12" spans="1:23" x14ac:dyDescent="0.2">
      <c r="A12" s="49" t="s">
        <v>30</v>
      </c>
      <c r="B12" s="49" t="s">
        <v>66</v>
      </c>
      <c r="C12" s="61">
        <v>38704</v>
      </c>
      <c r="D12" s="49" t="s">
        <v>9</v>
      </c>
      <c r="E12" s="49" t="s">
        <v>66</v>
      </c>
      <c r="F12" s="61">
        <v>38691</v>
      </c>
      <c r="G12" s="21">
        <f t="shared" ca="1" si="0"/>
        <v>21.212121212121211</v>
      </c>
      <c r="H12" s="19">
        <f t="shared" ca="1" si="1"/>
        <v>7.1428571428571432</v>
      </c>
      <c r="I12" s="22">
        <f t="shared" ca="1" si="2"/>
        <v>13.043478260869565</v>
      </c>
      <c r="J12" s="35">
        <f t="shared" ca="1" si="3"/>
        <v>13.799485538615974</v>
      </c>
      <c r="K12" s="43">
        <v>33</v>
      </c>
      <c r="L12" s="43">
        <v>28</v>
      </c>
      <c r="M12" s="43">
        <v>23</v>
      </c>
      <c r="N12" s="43">
        <v>38</v>
      </c>
      <c r="O12" s="43">
        <v>53</v>
      </c>
      <c r="P12" s="43">
        <v>48</v>
      </c>
      <c r="Q12" s="43">
        <v>43</v>
      </c>
      <c r="R12" s="44">
        <f t="shared" ca="1" si="4"/>
        <v>44644</v>
      </c>
      <c r="S12" s="43">
        <f t="shared" ca="1" si="5"/>
        <v>13</v>
      </c>
      <c r="T12" s="33">
        <f t="shared" ca="1" si="6"/>
        <v>31.578947368421055</v>
      </c>
      <c r="U12" s="33">
        <f t="shared" ca="1" si="7"/>
        <v>50.943396226415096</v>
      </c>
      <c r="V12" s="33">
        <f t="shared" ca="1" si="8"/>
        <v>45.833333333333336</v>
      </c>
      <c r="W12" s="33">
        <f t="shared" ca="1" si="9"/>
        <v>39.534883720930232</v>
      </c>
    </row>
    <row r="13" spans="1:23" x14ac:dyDescent="0.2">
      <c r="A13" s="49" t="s">
        <v>31</v>
      </c>
      <c r="B13" s="49" t="s">
        <v>67</v>
      </c>
      <c r="C13" s="61">
        <v>38796</v>
      </c>
      <c r="D13" s="49" t="s">
        <v>9</v>
      </c>
      <c r="E13" s="49" t="s">
        <v>66</v>
      </c>
      <c r="F13" s="61">
        <v>38691</v>
      </c>
      <c r="G13" s="21">
        <f t="shared" ca="1" si="0"/>
        <v>63.636363636363633</v>
      </c>
      <c r="H13" s="19">
        <f t="shared" ca="1" si="1"/>
        <v>50</v>
      </c>
      <c r="I13" s="22">
        <f t="shared" ca="1" si="2"/>
        <v>13.043478260869565</v>
      </c>
      <c r="J13" s="35">
        <f t="shared" ca="1" si="3"/>
        <v>42.226613965744399</v>
      </c>
      <c r="K13" s="43">
        <v>33</v>
      </c>
      <c r="L13" s="43">
        <v>28</v>
      </c>
      <c r="M13" s="43">
        <v>23</v>
      </c>
      <c r="N13" s="43">
        <v>38</v>
      </c>
      <c r="O13" s="43">
        <v>53</v>
      </c>
      <c r="P13" s="43">
        <v>48</v>
      </c>
      <c r="Q13" s="43">
        <v>43</v>
      </c>
      <c r="R13" s="44">
        <f t="shared" ca="1" si="4"/>
        <v>44644</v>
      </c>
      <c r="S13" s="43">
        <f t="shared" ca="1" si="5"/>
        <v>105</v>
      </c>
      <c r="T13" s="33">
        <f t="shared" ca="1" si="6"/>
        <v>52.631578947368425</v>
      </c>
      <c r="U13" s="33">
        <f t="shared" ca="1" si="7"/>
        <v>96.226415094339629</v>
      </c>
      <c r="V13" s="33">
        <f t="shared" ca="1" si="8"/>
        <v>62.500000000000007</v>
      </c>
      <c r="W13" s="33">
        <f t="shared" ca="1" si="9"/>
        <v>11.627906976744187</v>
      </c>
    </row>
    <row r="14" spans="1:23" x14ac:dyDescent="0.2">
      <c r="A14" s="49" t="s">
        <v>32</v>
      </c>
      <c r="B14" s="49" t="s">
        <v>67</v>
      </c>
      <c r="C14" s="61">
        <v>38685</v>
      </c>
      <c r="D14" s="49" t="s">
        <v>9</v>
      </c>
      <c r="E14" s="49" t="s">
        <v>66</v>
      </c>
      <c r="F14" s="61">
        <v>38691</v>
      </c>
      <c r="G14" s="21">
        <f t="shared" ca="1" si="0"/>
        <v>63.636363636363633</v>
      </c>
      <c r="H14" s="19">
        <f t="shared" ca="1" si="1"/>
        <v>57.142857142857146</v>
      </c>
      <c r="I14" s="22">
        <f t="shared" ca="1" si="2"/>
        <v>47.826086956521735</v>
      </c>
      <c r="J14" s="35">
        <f t="shared" ca="1" si="3"/>
        <v>56.201769245247505</v>
      </c>
      <c r="K14" s="43">
        <v>33</v>
      </c>
      <c r="L14" s="43">
        <v>28</v>
      </c>
      <c r="M14" s="43">
        <v>23</v>
      </c>
      <c r="N14" s="43">
        <v>38</v>
      </c>
      <c r="O14" s="43">
        <v>53</v>
      </c>
      <c r="P14" s="43">
        <v>48</v>
      </c>
      <c r="Q14" s="43">
        <v>43</v>
      </c>
      <c r="R14" s="44">
        <f t="shared" ca="1" si="4"/>
        <v>44644</v>
      </c>
      <c r="S14" s="43">
        <f t="shared" ca="1" si="5"/>
        <v>6</v>
      </c>
      <c r="T14" s="33">
        <f t="shared" ca="1" si="6"/>
        <v>68.421052631578959</v>
      </c>
      <c r="U14" s="33">
        <f t="shared" ca="1" si="7"/>
        <v>77.35849056603773</v>
      </c>
      <c r="V14" s="33">
        <f t="shared" ca="1" si="8"/>
        <v>75</v>
      </c>
      <c r="W14" s="33">
        <f t="shared" ca="1" si="9"/>
        <v>72.093023255813961</v>
      </c>
    </row>
    <row r="15" spans="1:23" x14ac:dyDescent="0.2">
      <c r="A15" s="49" t="s">
        <v>33</v>
      </c>
      <c r="B15" s="49" t="s">
        <v>66</v>
      </c>
      <c r="C15" s="61">
        <v>38708</v>
      </c>
      <c r="D15" s="49" t="s">
        <v>9</v>
      </c>
      <c r="E15" s="49" t="s">
        <v>66</v>
      </c>
      <c r="F15" s="61">
        <v>38691</v>
      </c>
      <c r="G15" s="21">
        <f t="shared" ca="1" si="0"/>
        <v>3.0303030303030303</v>
      </c>
      <c r="H15" s="19">
        <f t="shared" ca="1" si="1"/>
        <v>21.428571428571431</v>
      </c>
      <c r="I15" s="22">
        <f t="shared" ca="1" si="2"/>
        <v>47.826086956521735</v>
      </c>
      <c r="J15" s="35">
        <f t="shared" ca="1" si="3"/>
        <v>24.094987138465399</v>
      </c>
      <c r="K15" s="43">
        <v>33</v>
      </c>
      <c r="L15" s="43">
        <v>28</v>
      </c>
      <c r="M15" s="43">
        <v>23</v>
      </c>
      <c r="N15" s="43">
        <v>38</v>
      </c>
      <c r="O15" s="43">
        <v>53</v>
      </c>
      <c r="P15" s="43">
        <v>48</v>
      </c>
      <c r="Q15" s="43">
        <v>43</v>
      </c>
      <c r="R15" s="44">
        <f t="shared" ca="1" si="4"/>
        <v>44644</v>
      </c>
      <c r="S15" s="43">
        <f t="shared" ca="1" si="5"/>
        <v>17</v>
      </c>
      <c r="T15" s="33">
        <f t="shared" ca="1" si="6"/>
        <v>10.526315789473685</v>
      </c>
      <c r="U15" s="33">
        <f t="shared" ca="1" si="7"/>
        <v>35.849056603773583</v>
      </c>
      <c r="V15" s="33">
        <f t="shared" ca="1" si="8"/>
        <v>29.166666666666668</v>
      </c>
      <c r="W15" s="33">
        <f t="shared" ca="1" si="9"/>
        <v>20.930232558139537</v>
      </c>
    </row>
    <row r="16" spans="1:23" x14ac:dyDescent="0.2">
      <c r="A16" s="49" t="s">
        <v>34</v>
      </c>
      <c r="B16" s="49" t="s">
        <v>66</v>
      </c>
      <c r="C16" s="61">
        <v>38625</v>
      </c>
      <c r="D16" s="49" t="s">
        <v>9</v>
      </c>
      <c r="E16" s="49" t="s">
        <v>66</v>
      </c>
      <c r="F16" s="61">
        <v>38691</v>
      </c>
      <c r="G16" s="21">
        <f t="shared" ca="1" si="0"/>
        <v>100</v>
      </c>
      <c r="H16" s="19">
        <f t="shared" ca="1" si="1"/>
        <v>28.571428571428573</v>
      </c>
      <c r="I16" s="22">
        <f t="shared" ca="1" si="2"/>
        <v>73.91304347826086</v>
      </c>
      <c r="J16" s="35">
        <f t="shared" ca="1" si="3"/>
        <v>67.494824016563143</v>
      </c>
      <c r="K16" s="43">
        <v>33</v>
      </c>
      <c r="L16" s="43">
        <v>28</v>
      </c>
      <c r="M16" s="43">
        <v>23</v>
      </c>
      <c r="N16" s="43">
        <v>38</v>
      </c>
      <c r="O16" s="43">
        <v>53</v>
      </c>
      <c r="P16" s="43">
        <v>48</v>
      </c>
      <c r="Q16" s="43">
        <v>43</v>
      </c>
      <c r="R16" s="44">
        <f t="shared" ca="1" si="4"/>
        <v>44644</v>
      </c>
      <c r="S16" s="43">
        <f t="shared" ca="1" si="5"/>
        <v>66</v>
      </c>
      <c r="T16" s="33">
        <f t="shared" ca="1" si="6"/>
        <v>47.368421052631582</v>
      </c>
      <c r="U16" s="33">
        <f t="shared" ca="1" si="7"/>
        <v>50.943396226415096</v>
      </c>
      <c r="V16" s="33">
        <f t="shared" ca="1" si="8"/>
        <v>25</v>
      </c>
      <c r="W16" s="33">
        <f t="shared" ca="1" si="9"/>
        <v>6.9767441860465116</v>
      </c>
    </row>
    <row r="17" spans="1:23" x14ac:dyDescent="0.2">
      <c r="A17" s="49" t="s">
        <v>35</v>
      </c>
      <c r="B17" s="49" t="s">
        <v>67</v>
      </c>
      <c r="C17" s="61">
        <v>38536</v>
      </c>
      <c r="D17" s="49" t="s">
        <v>9</v>
      </c>
      <c r="E17" s="49" t="s">
        <v>66</v>
      </c>
      <c r="F17" s="61">
        <v>38691</v>
      </c>
      <c r="G17" s="21">
        <f t="shared" ca="1" si="0"/>
        <v>39.393939393939391</v>
      </c>
      <c r="H17" s="19">
        <f t="shared" ca="1" si="1"/>
        <v>7.1428571428571432</v>
      </c>
      <c r="I17" s="22">
        <f t="shared" ca="1" si="2"/>
        <v>47.826086956521735</v>
      </c>
      <c r="J17" s="35">
        <f t="shared" ca="1" si="3"/>
        <v>31.454294497772754</v>
      </c>
      <c r="K17" s="43">
        <v>33</v>
      </c>
      <c r="L17" s="43">
        <v>28</v>
      </c>
      <c r="M17" s="43">
        <v>23</v>
      </c>
      <c r="N17" s="43">
        <v>38</v>
      </c>
      <c r="O17" s="43">
        <v>53</v>
      </c>
      <c r="P17" s="43">
        <v>48</v>
      </c>
      <c r="Q17" s="43">
        <v>43</v>
      </c>
      <c r="R17" s="44">
        <f t="shared" ca="1" si="4"/>
        <v>44644</v>
      </c>
      <c r="S17" s="43">
        <f t="shared" ca="1" si="5"/>
        <v>155</v>
      </c>
      <c r="T17" s="33">
        <f t="shared" ca="1" si="6"/>
        <v>84.21052631578948</v>
      </c>
      <c r="U17" s="33">
        <f t="shared" ca="1" si="7"/>
        <v>84.905660377358487</v>
      </c>
      <c r="V17" s="33">
        <f t="shared" ca="1" si="8"/>
        <v>54.166666666666671</v>
      </c>
      <c r="W17" s="33">
        <f t="shared" ca="1" si="9"/>
        <v>20.930232558139537</v>
      </c>
    </row>
    <row r="18" spans="1:23" x14ac:dyDescent="0.2">
      <c r="A18" s="49" t="s">
        <v>36</v>
      </c>
      <c r="B18" s="49" t="s">
        <v>66</v>
      </c>
      <c r="C18" s="61">
        <v>38790</v>
      </c>
      <c r="D18" s="49" t="s">
        <v>9</v>
      </c>
      <c r="E18" s="49" t="s">
        <v>66</v>
      </c>
      <c r="F18" s="61">
        <v>38691</v>
      </c>
      <c r="G18" s="21">
        <f t="shared" ca="1" si="0"/>
        <v>100</v>
      </c>
      <c r="H18" s="19">
        <f t="shared" ca="1" si="1"/>
        <v>7.1428571428571432</v>
      </c>
      <c r="I18" s="22">
        <f t="shared" ca="1" si="2"/>
        <v>39.130434782608695</v>
      </c>
      <c r="J18" s="35">
        <f t="shared" ca="1" si="3"/>
        <v>48.757763975155278</v>
      </c>
      <c r="K18" s="43">
        <v>33</v>
      </c>
      <c r="L18" s="43">
        <v>28</v>
      </c>
      <c r="M18" s="43">
        <v>23</v>
      </c>
      <c r="N18" s="43">
        <v>38</v>
      </c>
      <c r="O18" s="43">
        <v>53</v>
      </c>
      <c r="P18" s="43">
        <v>48</v>
      </c>
      <c r="Q18" s="43">
        <v>43</v>
      </c>
      <c r="R18" s="44">
        <f t="shared" ca="1" si="4"/>
        <v>44644</v>
      </c>
      <c r="S18" s="43">
        <f t="shared" ca="1" si="5"/>
        <v>99</v>
      </c>
      <c r="T18" s="33">
        <f t="shared" ca="1" si="6"/>
        <v>21.05263157894737</v>
      </c>
      <c r="U18" s="33">
        <f t="shared" ca="1" si="7"/>
        <v>73.584905660377359</v>
      </c>
      <c r="V18" s="33">
        <f t="shared" ca="1" si="8"/>
        <v>87.5</v>
      </c>
      <c r="W18" s="33">
        <f t="shared" ca="1" si="9"/>
        <v>39.534883720930232</v>
      </c>
    </row>
    <row r="19" spans="1:23" x14ac:dyDescent="0.2">
      <c r="A19" s="49" t="s">
        <v>37</v>
      </c>
      <c r="B19" s="49" t="s">
        <v>67</v>
      </c>
      <c r="C19" s="61">
        <v>38524</v>
      </c>
      <c r="D19" s="49" t="s">
        <v>9</v>
      </c>
      <c r="E19" s="49" t="s">
        <v>66</v>
      </c>
      <c r="F19" s="61">
        <v>38691</v>
      </c>
      <c r="G19" s="21">
        <f t="shared" ca="1" si="0"/>
        <v>87.878787878787875</v>
      </c>
      <c r="H19" s="19">
        <f t="shared" ca="1" si="1"/>
        <v>92.857142857142861</v>
      </c>
      <c r="I19" s="22">
        <f t="shared" ca="1" si="2"/>
        <v>47.826086956521735</v>
      </c>
      <c r="J19" s="35">
        <f t="shared" ca="1" si="3"/>
        <v>76.187339230817486</v>
      </c>
      <c r="K19" s="43">
        <v>33</v>
      </c>
      <c r="L19" s="43">
        <v>28</v>
      </c>
      <c r="M19" s="43">
        <v>23</v>
      </c>
      <c r="N19" s="43">
        <v>38</v>
      </c>
      <c r="O19" s="43">
        <v>53</v>
      </c>
      <c r="P19" s="43">
        <v>48</v>
      </c>
      <c r="Q19" s="43">
        <v>43</v>
      </c>
      <c r="R19" s="44">
        <f t="shared" ca="1" si="4"/>
        <v>44644</v>
      </c>
      <c r="S19" s="43">
        <f t="shared" ca="1" si="5"/>
        <v>167</v>
      </c>
      <c r="T19" s="33">
        <f t="shared" ca="1" si="6"/>
        <v>21.05263157894737</v>
      </c>
      <c r="U19" s="33">
        <f t="shared" ca="1" si="7"/>
        <v>69.811320754716988</v>
      </c>
      <c r="V19" s="33">
        <f t="shared" ca="1" si="8"/>
        <v>4.166666666666667</v>
      </c>
      <c r="W19" s="33">
        <f t="shared" ca="1" si="9"/>
        <v>76.744186046511629</v>
      </c>
    </row>
    <row r="20" spans="1:23" x14ac:dyDescent="0.2">
      <c r="A20" s="49" t="s">
        <v>38</v>
      </c>
      <c r="B20" s="49" t="s">
        <v>66</v>
      </c>
      <c r="C20" s="61">
        <v>38683</v>
      </c>
      <c r="D20" s="49" t="s">
        <v>9</v>
      </c>
      <c r="E20" s="49" t="s">
        <v>66</v>
      </c>
      <c r="F20" s="61">
        <v>38691</v>
      </c>
      <c r="G20" s="21">
        <f t="shared" ca="1" si="0"/>
        <v>51.515151515151516</v>
      </c>
      <c r="H20" s="19">
        <f t="shared" ca="1" si="1"/>
        <v>42.857142857142861</v>
      </c>
      <c r="I20" s="22">
        <f t="shared" ca="1" si="2"/>
        <v>30.434782608695649</v>
      </c>
      <c r="J20" s="35">
        <f t="shared" ca="1" si="3"/>
        <v>41.602358993663337</v>
      </c>
      <c r="K20" s="43">
        <v>33</v>
      </c>
      <c r="L20" s="43">
        <v>28</v>
      </c>
      <c r="M20" s="43">
        <v>23</v>
      </c>
      <c r="N20" s="43">
        <v>38</v>
      </c>
      <c r="O20" s="43">
        <v>53</v>
      </c>
      <c r="P20" s="43">
        <v>48</v>
      </c>
      <c r="Q20" s="43">
        <v>43</v>
      </c>
      <c r="R20" s="44">
        <f t="shared" ca="1" si="4"/>
        <v>44644</v>
      </c>
      <c r="S20" s="43">
        <f t="shared" ca="1" si="5"/>
        <v>8</v>
      </c>
      <c r="T20" s="33">
        <f t="shared" ca="1" si="6"/>
        <v>57.894736842105267</v>
      </c>
      <c r="U20" s="33">
        <f t="shared" ca="1" si="7"/>
        <v>69.811320754716988</v>
      </c>
      <c r="V20" s="33">
        <f t="shared" ca="1" si="8"/>
        <v>66.666666666666671</v>
      </c>
      <c r="W20" s="33">
        <f t="shared" ca="1" si="9"/>
        <v>62.79069767441861</v>
      </c>
    </row>
    <row r="21" spans="1:23" x14ac:dyDescent="0.2">
      <c r="A21" s="49" t="s">
        <v>39</v>
      </c>
      <c r="B21" s="49" t="s">
        <v>67</v>
      </c>
      <c r="C21" s="61">
        <v>38543</v>
      </c>
      <c r="D21" s="49" t="s">
        <v>9</v>
      </c>
      <c r="E21" s="49" t="s">
        <v>66</v>
      </c>
      <c r="F21" s="61">
        <v>38691</v>
      </c>
      <c r="G21" s="21">
        <f t="shared" ca="1" si="0"/>
        <v>3.0303030303030303</v>
      </c>
      <c r="H21" s="19">
        <f t="shared" ca="1" si="1"/>
        <v>42.857142857142861</v>
      </c>
      <c r="I21" s="22">
        <f t="shared" ca="1" si="2"/>
        <v>13.043478260869565</v>
      </c>
      <c r="J21" s="35">
        <f t="shared" ca="1" si="3"/>
        <v>19.643641382771818</v>
      </c>
      <c r="K21" s="43">
        <v>33</v>
      </c>
      <c r="L21" s="43">
        <v>28</v>
      </c>
      <c r="M21" s="43">
        <v>23</v>
      </c>
      <c r="N21" s="43">
        <v>38</v>
      </c>
      <c r="O21" s="43">
        <v>53</v>
      </c>
      <c r="P21" s="43">
        <v>48</v>
      </c>
      <c r="Q21" s="43">
        <v>43</v>
      </c>
      <c r="R21" s="44">
        <f t="shared" ca="1" si="4"/>
        <v>44644</v>
      </c>
      <c r="S21" s="43">
        <f t="shared" ca="1" si="5"/>
        <v>148</v>
      </c>
      <c r="T21" s="33">
        <f t="shared" ca="1" si="6"/>
        <v>78.94736842105263</v>
      </c>
      <c r="U21" s="33">
        <f t="shared" ca="1" si="7"/>
        <v>58.490566037735853</v>
      </c>
      <c r="V21" s="33">
        <f t="shared" ca="1" si="8"/>
        <v>83.333333333333343</v>
      </c>
      <c r="W21" s="33">
        <f t="shared" ca="1" si="9"/>
        <v>11.627906976744187</v>
      </c>
    </row>
    <row r="22" spans="1:23" x14ac:dyDescent="0.2">
      <c r="A22" s="49" t="s">
        <v>40</v>
      </c>
      <c r="B22" s="49" t="s">
        <v>66</v>
      </c>
      <c r="C22" s="61">
        <v>38793</v>
      </c>
      <c r="D22" s="49" t="s">
        <v>9</v>
      </c>
      <c r="E22" s="49" t="s">
        <v>66</v>
      </c>
      <c r="F22" s="61">
        <v>38691</v>
      </c>
      <c r="G22" s="21">
        <f t="shared" ca="1" si="0"/>
        <v>81.818181818181813</v>
      </c>
      <c r="H22" s="19">
        <f t="shared" ca="1" si="1"/>
        <v>28.571428571428573</v>
      </c>
      <c r="I22" s="22">
        <f t="shared" ca="1" si="2"/>
        <v>13.043478260869565</v>
      </c>
      <c r="J22" s="35">
        <f t="shared" ca="1" si="3"/>
        <v>41.144362883493315</v>
      </c>
      <c r="K22" s="43">
        <v>33</v>
      </c>
      <c r="L22" s="43">
        <v>28</v>
      </c>
      <c r="M22" s="43">
        <v>23</v>
      </c>
      <c r="N22" s="43">
        <v>38</v>
      </c>
      <c r="O22" s="43">
        <v>53</v>
      </c>
      <c r="P22" s="43">
        <v>48</v>
      </c>
      <c r="Q22" s="43">
        <v>43</v>
      </c>
      <c r="R22" s="44">
        <f t="shared" ca="1" si="4"/>
        <v>44644</v>
      </c>
      <c r="S22" s="43">
        <f t="shared" ca="1" si="5"/>
        <v>102</v>
      </c>
      <c r="T22" s="33">
        <f t="shared" ca="1" si="6"/>
        <v>36.842105263157897</v>
      </c>
      <c r="U22" s="33">
        <f t="shared" ca="1" si="7"/>
        <v>84.905660377358487</v>
      </c>
      <c r="V22" s="33">
        <f t="shared" ca="1" si="8"/>
        <v>75</v>
      </c>
      <c r="W22" s="33">
        <f t="shared" ca="1" si="9"/>
        <v>25.581395348837212</v>
      </c>
    </row>
    <row r="23" spans="1:23" x14ac:dyDescent="0.2">
      <c r="A23" s="49" t="s">
        <v>41</v>
      </c>
      <c r="B23" s="49" t="s">
        <v>66</v>
      </c>
      <c r="C23" s="61">
        <v>38582</v>
      </c>
      <c r="D23" s="49" t="s">
        <v>9</v>
      </c>
      <c r="E23" s="49" t="s">
        <v>66</v>
      </c>
      <c r="F23" s="61">
        <v>38691</v>
      </c>
      <c r="G23" s="21">
        <f t="shared" ca="1" si="0"/>
        <v>39.393939393939391</v>
      </c>
      <c r="H23" s="19">
        <f t="shared" ca="1" si="1"/>
        <v>78.571428571428569</v>
      </c>
      <c r="I23" s="22">
        <f t="shared" ca="1" si="2"/>
        <v>47.826086956521735</v>
      </c>
      <c r="J23" s="35">
        <f t="shared" ca="1" si="3"/>
        <v>55.26381830729656</v>
      </c>
      <c r="K23" s="43">
        <v>33</v>
      </c>
      <c r="L23" s="43">
        <v>28</v>
      </c>
      <c r="M23" s="43">
        <v>23</v>
      </c>
      <c r="N23" s="43">
        <v>38</v>
      </c>
      <c r="O23" s="43">
        <v>53</v>
      </c>
      <c r="P23" s="43">
        <v>48</v>
      </c>
      <c r="Q23" s="43">
        <v>43</v>
      </c>
      <c r="R23" s="44">
        <f t="shared" ca="1" si="4"/>
        <v>44644</v>
      </c>
      <c r="S23" s="43">
        <f t="shared" ca="1" si="5"/>
        <v>109</v>
      </c>
      <c r="T23" s="33">
        <f t="shared" ca="1" si="6"/>
        <v>73.684210526315795</v>
      </c>
      <c r="U23" s="33">
        <f t="shared" ca="1" si="7"/>
        <v>88.679245283018872</v>
      </c>
      <c r="V23" s="33">
        <f t="shared" ca="1" si="8"/>
        <v>45.833333333333336</v>
      </c>
      <c r="W23" s="33">
        <f t="shared" ca="1" si="9"/>
        <v>6.9767441860465116</v>
      </c>
    </row>
    <row r="24" spans="1:23" x14ac:dyDescent="0.2">
      <c r="A24" s="49" t="s">
        <v>42</v>
      </c>
      <c r="B24" s="49" t="s">
        <v>67</v>
      </c>
      <c r="C24" s="61">
        <v>38534</v>
      </c>
      <c r="D24" s="49" t="s">
        <v>9</v>
      </c>
      <c r="E24" s="49" t="s">
        <v>66</v>
      </c>
      <c r="F24" s="61">
        <v>38691</v>
      </c>
      <c r="G24" s="21">
        <f t="shared" ca="1" si="0"/>
        <v>51.515151515151516</v>
      </c>
      <c r="H24" s="19">
        <f t="shared" ca="1" si="1"/>
        <v>21.428571428571431</v>
      </c>
      <c r="I24" s="22">
        <f t="shared" ca="1" si="2"/>
        <v>65.217391304347828</v>
      </c>
      <c r="J24" s="35">
        <f t="shared" ca="1" si="3"/>
        <v>46.053704749356918</v>
      </c>
      <c r="K24" s="43">
        <v>33</v>
      </c>
      <c r="L24" s="43">
        <v>28</v>
      </c>
      <c r="M24" s="43">
        <v>23</v>
      </c>
      <c r="N24" s="43">
        <v>38</v>
      </c>
      <c r="O24" s="43">
        <v>53</v>
      </c>
      <c r="P24" s="43">
        <v>48</v>
      </c>
      <c r="Q24" s="43">
        <v>43</v>
      </c>
      <c r="R24" s="44">
        <f t="shared" ca="1" si="4"/>
        <v>44644</v>
      </c>
      <c r="S24" s="43">
        <f t="shared" ca="1" si="5"/>
        <v>157</v>
      </c>
      <c r="T24" s="33">
        <f t="shared" ca="1" si="6"/>
        <v>73.684210526315795</v>
      </c>
      <c r="U24" s="33">
        <f t="shared" ca="1" si="7"/>
        <v>92.452830188679243</v>
      </c>
      <c r="V24" s="33">
        <f t="shared" ca="1" si="8"/>
        <v>45.833333333333336</v>
      </c>
      <c r="W24" s="33">
        <f t="shared" ca="1" si="9"/>
        <v>30.232558139534884</v>
      </c>
    </row>
    <row r="25" spans="1:23" x14ac:dyDescent="0.2">
      <c r="A25" s="49" t="s">
        <v>43</v>
      </c>
      <c r="B25" s="49" t="s">
        <v>67</v>
      </c>
      <c r="C25" s="61">
        <v>38880</v>
      </c>
      <c r="D25" s="49" t="s">
        <v>9</v>
      </c>
      <c r="E25" s="49" t="s">
        <v>66</v>
      </c>
      <c r="F25" s="61">
        <v>38691</v>
      </c>
      <c r="G25" s="21">
        <f t="shared" ca="1" si="0"/>
        <v>45.454545454545453</v>
      </c>
      <c r="H25" s="19">
        <f t="shared" ca="1" si="1"/>
        <v>50</v>
      </c>
      <c r="I25" s="22">
        <f t="shared" ca="1" si="2"/>
        <v>56.521739130434781</v>
      </c>
      <c r="J25" s="35">
        <f t="shared" ca="1" si="3"/>
        <v>50.65876152832675</v>
      </c>
      <c r="K25" s="43">
        <v>33</v>
      </c>
      <c r="L25" s="43">
        <v>28</v>
      </c>
      <c r="M25" s="43">
        <v>23</v>
      </c>
      <c r="N25" s="43">
        <v>38</v>
      </c>
      <c r="O25" s="43">
        <v>53</v>
      </c>
      <c r="P25" s="43">
        <v>48</v>
      </c>
      <c r="Q25" s="43">
        <v>43</v>
      </c>
      <c r="R25" s="44">
        <f t="shared" ca="1" si="4"/>
        <v>44644</v>
      </c>
      <c r="S25" s="43">
        <f t="shared" ca="1" si="5"/>
        <v>189</v>
      </c>
      <c r="T25" s="33">
        <f t="shared" ca="1" si="6"/>
        <v>94.736842105263165</v>
      </c>
      <c r="U25" s="33">
        <f t="shared" ca="1" si="7"/>
        <v>13.20754716981132</v>
      </c>
      <c r="V25" s="33">
        <f t="shared" ca="1" si="8"/>
        <v>87.5</v>
      </c>
      <c r="W25" s="33">
        <f t="shared" ca="1" si="9"/>
        <v>20.930232558139537</v>
      </c>
    </row>
    <row r="26" spans="1:23" x14ac:dyDescent="0.2">
      <c r="A26" s="49" t="s">
        <v>44</v>
      </c>
      <c r="B26" s="49" t="s">
        <v>66</v>
      </c>
      <c r="C26" s="61">
        <v>38692</v>
      </c>
      <c r="D26" s="49" t="s">
        <v>9</v>
      </c>
      <c r="E26" s="49" t="s">
        <v>66</v>
      </c>
      <c r="F26" s="61">
        <v>38691</v>
      </c>
      <c r="G26" s="21">
        <f t="shared" ca="1" si="0"/>
        <v>93.939393939393938</v>
      </c>
      <c r="H26" s="19">
        <f t="shared" ca="1" si="1"/>
        <v>92.857142857142861</v>
      </c>
      <c r="I26" s="22">
        <f t="shared" ca="1" si="2"/>
        <v>91.304347826086953</v>
      </c>
      <c r="J26" s="35">
        <f t="shared" ref="J26" ca="1" si="10">(G26+H26+I26)/3</f>
        <v>92.700294874207927</v>
      </c>
      <c r="K26" s="43">
        <v>33</v>
      </c>
      <c r="L26" s="43">
        <v>28</v>
      </c>
      <c r="M26" s="43">
        <v>23</v>
      </c>
      <c r="N26" s="43">
        <v>38</v>
      </c>
      <c r="O26" s="43">
        <v>53</v>
      </c>
      <c r="P26" s="43">
        <v>48</v>
      </c>
      <c r="Q26" s="43">
        <v>43</v>
      </c>
      <c r="R26" s="44">
        <f t="shared" ca="1" si="4"/>
        <v>44644</v>
      </c>
      <c r="S26" s="43">
        <f t="shared" ref="S26" ca="1" si="11">ABS(DATEDIF(C26,R26,"d") - DATEDIF(F26,R26,"d"))</f>
        <v>1</v>
      </c>
      <c r="T26" s="33">
        <f t="shared" ref="T26" ca="1" si="12">(200/N26)*ABS(MOD(S26,N26) - N26/2)</f>
        <v>94.736842105263165</v>
      </c>
      <c r="U26" s="33">
        <f t="shared" ref="U26" ca="1" si="13">(200/O26)*ABS(MOD(S26,O26) - O26/2)</f>
        <v>96.226415094339629</v>
      </c>
      <c r="V26" s="33">
        <f t="shared" ref="V26" ca="1" si="14">(200/P26)*ABS(MOD(S26,P26) - P26/2)</f>
        <v>95.833333333333343</v>
      </c>
      <c r="W26" s="33">
        <f t="shared" ref="W26" ca="1" si="15">(200/Q26)*ABS(MOD(S26,Q26) - Q26/2)</f>
        <v>95.348837209302332</v>
      </c>
    </row>
    <row r="27" spans="1:23" x14ac:dyDescent="0.2">
      <c r="A27" s="49" t="s">
        <v>45</v>
      </c>
      <c r="B27" s="49" t="s">
        <v>67</v>
      </c>
      <c r="C27" s="61">
        <v>38811</v>
      </c>
      <c r="D27" s="49" t="s">
        <v>9</v>
      </c>
      <c r="E27" s="49" t="s">
        <v>66</v>
      </c>
      <c r="F27" s="61">
        <v>38691</v>
      </c>
      <c r="G27" s="21">
        <f t="shared" ca="1" si="0"/>
        <v>27.272727272727273</v>
      </c>
      <c r="H27" s="19">
        <f t="shared" ca="1" si="1"/>
        <v>42.857142857142861</v>
      </c>
      <c r="I27" s="22">
        <f t="shared" ca="1" si="2"/>
        <v>56.521739130434781</v>
      </c>
      <c r="J27" s="35">
        <f t="shared" ref="J27" ca="1" si="16">(G27+H27+I27)/3</f>
        <v>42.217203086768308</v>
      </c>
      <c r="K27" s="43">
        <v>33</v>
      </c>
      <c r="L27" s="43">
        <v>28</v>
      </c>
      <c r="M27" s="43">
        <v>23</v>
      </c>
      <c r="N27" s="43">
        <v>38</v>
      </c>
      <c r="O27" s="43">
        <v>53</v>
      </c>
      <c r="P27" s="43">
        <v>48</v>
      </c>
      <c r="Q27" s="43">
        <v>43</v>
      </c>
      <c r="R27" s="44">
        <f t="shared" ca="1" si="4"/>
        <v>44644</v>
      </c>
      <c r="S27" s="43">
        <f t="shared" ref="S27" ca="1" si="17">ABS(DATEDIF(C27,R27,"d") - DATEDIF(F27,R27,"d"))</f>
        <v>120</v>
      </c>
      <c r="T27" s="33">
        <f t="shared" ref="T27" ca="1" si="18">(200/N27)*ABS(MOD(S27,N27) - N27/2)</f>
        <v>68.421052631578959</v>
      </c>
      <c r="U27" s="33">
        <f t="shared" ref="U27" ca="1" si="19">(200/O27)*ABS(MOD(S27,O27) - O27/2)</f>
        <v>47.169811320754718</v>
      </c>
      <c r="V27" s="33">
        <f t="shared" ref="V27" ca="1" si="20">(200/P27)*ABS(MOD(S27,P27) - P27/2)</f>
        <v>0</v>
      </c>
      <c r="W27" s="33">
        <f t="shared" ref="W27" ca="1" si="21">(200/Q27)*ABS(MOD(S27,Q27) - Q27/2)</f>
        <v>58.139534883720934</v>
      </c>
    </row>
    <row r="28" spans="1:23" x14ac:dyDescent="0.2">
      <c r="A28" s="49" t="s">
        <v>46</v>
      </c>
      <c r="B28" s="49" t="s">
        <v>66</v>
      </c>
      <c r="C28" s="61">
        <v>38685</v>
      </c>
      <c r="D28" s="49" t="s">
        <v>9</v>
      </c>
      <c r="E28" s="49" t="s">
        <v>66</v>
      </c>
      <c r="F28" s="61">
        <v>38691</v>
      </c>
      <c r="G28" s="21">
        <f t="shared" ca="1" si="0"/>
        <v>63.636363636363633</v>
      </c>
      <c r="H28" s="19">
        <f t="shared" ca="1" si="1"/>
        <v>57.142857142857146</v>
      </c>
      <c r="I28" s="22">
        <f t="shared" ca="1" si="2"/>
        <v>47.826086956521735</v>
      </c>
      <c r="J28" s="35">
        <f t="shared" ref="J28:J29" ca="1" si="22">(G28+H28+I28)/3</f>
        <v>56.201769245247505</v>
      </c>
      <c r="K28" s="43">
        <v>33</v>
      </c>
      <c r="L28" s="43">
        <v>28</v>
      </c>
      <c r="M28" s="43">
        <v>23</v>
      </c>
      <c r="N28" s="43">
        <v>38</v>
      </c>
      <c r="O28" s="43">
        <v>53</v>
      </c>
      <c r="P28" s="43">
        <v>48</v>
      </c>
      <c r="Q28" s="43">
        <v>43</v>
      </c>
      <c r="R28" s="44">
        <f t="shared" ca="1" si="4"/>
        <v>44644</v>
      </c>
      <c r="S28" s="43">
        <f t="shared" ref="S28:S29" ca="1" si="23">ABS(DATEDIF(C28,R28,"d") - DATEDIF(F28,R28,"d"))</f>
        <v>6</v>
      </c>
      <c r="T28" s="33">
        <f t="shared" ref="T28:T29" ca="1" si="24">(200/N28)*ABS(MOD(S28,N28) - N28/2)</f>
        <v>68.421052631578959</v>
      </c>
      <c r="U28" s="33">
        <f t="shared" ref="U28:U29" ca="1" si="25">(200/O28)*ABS(MOD(S28,O28) - O28/2)</f>
        <v>77.35849056603773</v>
      </c>
      <c r="V28" s="33">
        <f t="shared" ref="V28:V29" ca="1" si="26">(200/P28)*ABS(MOD(S28,P28) - P28/2)</f>
        <v>75</v>
      </c>
      <c r="W28" s="33">
        <f t="shared" ref="W28:W29" ca="1" si="27">(200/Q28)*ABS(MOD(S28,Q28) - Q28/2)</f>
        <v>72.093023255813961</v>
      </c>
    </row>
    <row r="29" spans="1:23" x14ac:dyDescent="0.2">
      <c r="A29" s="49" t="s">
        <v>47</v>
      </c>
      <c r="B29" s="49" t="s">
        <v>67</v>
      </c>
      <c r="C29" s="61">
        <v>38547</v>
      </c>
      <c r="D29" s="49" t="s">
        <v>9</v>
      </c>
      <c r="E29" s="49" t="s">
        <v>66</v>
      </c>
      <c r="F29" s="61">
        <v>38691</v>
      </c>
      <c r="G29" s="21">
        <f t="shared" ca="1" si="0"/>
        <v>27.272727272727273</v>
      </c>
      <c r="H29" s="19">
        <f t="shared" ca="1" si="1"/>
        <v>71.428571428571431</v>
      </c>
      <c r="I29" s="22">
        <f t="shared" ca="1" si="2"/>
        <v>47.826086956521735</v>
      </c>
      <c r="J29" s="35">
        <f t="shared" ca="1" si="22"/>
        <v>48.842461885940146</v>
      </c>
      <c r="K29" s="43">
        <v>33</v>
      </c>
      <c r="L29" s="43">
        <v>28</v>
      </c>
      <c r="M29" s="43">
        <v>23</v>
      </c>
      <c r="N29" s="43">
        <v>38</v>
      </c>
      <c r="O29" s="43">
        <v>53</v>
      </c>
      <c r="P29" s="43">
        <v>48</v>
      </c>
      <c r="Q29" s="43">
        <v>43</v>
      </c>
      <c r="R29" s="44">
        <f t="shared" ca="1" si="4"/>
        <v>44644</v>
      </c>
      <c r="S29" s="43">
        <f t="shared" ca="1" si="23"/>
        <v>144</v>
      </c>
      <c r="T29" s="33">
        <f t="shared" ca="1" si="24"/>
        <v>57.894736842105267</v>
      </c>
      <c r="U29" s="33">
        <f t="shared" ca="1" si="25"/>
        <v>43.39622641509434</v>
      </c>
      <c r="V29" s="33">
        <f t="shared" ca="1" si="26"/>
        <v>100</v>
      </c>
      <c r="W29" s="33">
        <f t="shared" ca="1" si="27"/>
        <v>30.232558139534884</v>
      </c>
    </row>
    <row r="30" spans="1:23" x14ac:dyDescent="0.2">
      <c r="A30" s="49" t="s">
        <v>48</v>
      </c>
      <c r="B30" s="49" t="s">
        <v>66</v>
      </c>
      <c r="C30" s="61">
        <v>38557</v>
      </c>
      <c r="D30" s="49" t="s">
        <v>9</v>
      </c>
      <c r="E30" s="49" t="s">
        <v>66</v>
      </c>
      <c r="F30" s="61">
        <v>38691</v>
      </c>
      <c r="G30" s="21">
        <f t="shared" ca="1" si="0"/>
        <v>87.878787878787875</v>
      </c>
      <c r="H30" s="19">
        <f t="shared" ca="1" si="1"/>
        <v>57.142857142857146</v>
      </c>
      <c r="I30" s="22">
        <f t="shared" ca="1" si="2"/>
        <v>65.217391304347828</v>
      </c>
      <c r="J30" s="35">
        <f t="shared" ref="J30" ca="1" si="28">(G30+H30+I30)/3</f>
        <v>70.079678775330947</v>
      </c>
      <c r="K30" s="43">
        <v>33</v>
      </c>
      <c r="L30" s="43">
        <v>28</v>
      </c>
      <c r="M30" s="43">
        <v>23</v>
      </c>
      <c r="N30" s="43">
        <v>38</v>
      </c>
      <c r="O30" s="43">
        <v>53</v>
      </c>
      <c r="P30" s="43">
        <v>48</v>
      </c>
      <c r="Q30" s="43">
        <v>43</v>
      </c>
      <c r="R30" s="44">
        <f t="shared" ca="1" si="4"/>
        <v>44644</v>
      </c>
      <c r="S30" s="43">
        <f t="shared" ref="S30" ca="1" si="29">ABS(DATEDIF(C30,R30,"d") - DATEDIF(F30,R30,"d"))</f>
        <v>134</v>
      </c>
      <c r="T30" s="33">
        <f t="shared" ref="T30" ca="1" si="30">(200/N30)*ABS(MOD(S30,N30) - N30/2)</f>
        <v>5.2631578947368425</v>
      </c>
      <c r="U30" s="33">
        <f t="shared" ref="U30" ca="1" si="31">(200/O30)*ABS(MOD(S30,O30) - O30/2)</f>
        <v>5.6603773584905657</v>
      </c>
      <c r="V30" s="33">
        <f t="shared" ref="V30" ca="1" si="32">(200/P30)*ABS(MOD(S30,P30) - P30/2)</f>
        <v>58.333333333333336</v>
      </c>
      <c r="W30" s="33">
        <f t="shared" ref="W30" ca="1" si="33">(200/Q30)*ABS(MOD(S30,Q30) - Q30/2)</f>
        <v>76.744186046511629</v>
      </c>
    </row>
    <row r="31" spans="1:23" ht="103.5" customHeight="1" x14ac:dyDescent="0.2">
      <c r="A31" s="50" t="s">
        <v>81</v>
      </c>
      <c r="B31" s="50" t="s">
        <v>80</v>
      </c>
      <c r="C31" s="51" t="s">
        <v>20</v>
      </c>
      <c r="D31" s="50" t="s">
        <v>82</v>
      </c>
      <c r="E31" s="50" t="s">
        <v>80</v>
      </c>
      <c r="F31" s="51" t="s">
        <v>83</v>
      </c>
      <c r="G31" s="13" t="s">
        <v>68</v>
      </c>
      <c r="H31" s="13" t="s">
        <v>63</v>
      </c>
      <c r="I31" s="13" t="s">
        <v>69</v>
      </c>
      <c r="J31" s="34" t="s">
        <v>50</v>
      </c>
      <c r="K31" s="34" t="s">
        <v>50</v>
      </c>
      <c r="L31" s="34" t="s">
        <v>50</v>
      </c>
      <c r="M31" s="34" t="s">
        <v>50</v>
      </c>
      <c r="N31" s="34" t="s">
        <v>50</v>
      </c>
      <c r="O31" s="34" t="s">
        <v>50</v>
      </c>
      <c r="P31" s="34" t="s">
        <v>50</v>
      </c>
      <c r="Q31" s="34" t="s">
        <v>50</v>
      </c>
      <c r="R31" s="34" t="s">
        <v>50</v>
      </c>
      <c r="S31" s="34" t="s">
        <v>50</v>
      </c>
      <c r="T31" s="34" t="s">
        <v>50</v>
      </c>
      <c r="U31" s="34" t="s">
        <v>50</v>
      </c>
      <c r="V31" s="34" t="s">
        <v>50</v>
      </c>
      <c r="W31" s="34" t="s">
        <v>50</v>
      </c>
    </row>
  </sheetData>
  <phoneticPr fontId="3" type="noConversion"/>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21"/>
  <sheetViews>
    <sheetView workbookViewId="0"/>
  </sheetViews>
  <sheetFormatPr defaultRowHeight="11.25" x14ac:dyDescent="0.2"/>
  <cols>
    <col min="1" max="1" width="31.5703125" style="8" customWidth="1"/>
    <col min="2" max="2" width="28" style="8" customWidth="1"/>
    <col min="3" max="3" width="35.42578125" style="8" customWidth="1"/>
    <col min="4" max="16384" width="9.140625" style="8"/>
  </cols>
  <sheetData>
    <row r="1" spans="1:3" x14ac:dyDescent="0.2">
      <c r="A1" s="12" t="s">
        <v>70</v>
      </c>
      <c r="B1" s="12" t="s">
        <v>71</v>
      </c>
      <c r="C1" s="12" t="s">
        <v>76</v>
      </c>
    </row>
    <row r="2" spans="1:3" x14ac:dyDescent="0.2">
      <c r="A2" s="30"/>
      <c r="B2" s="30"/>
      <c r="C2" s="36"/>
    </row>
    <row r="3" spans="1:3" x14ac:dyDescent="0.2">
      <c r="A3" s="31"/>
      <c r="B3" s="31"/>
      <c r="C3" s="36"/>
    </row>
    <row r="4" spans="1:3" x14ac:dyDescent="0.2">
      <c r="A4" s="31"/>
      <c r="B4" s="31"/>
      <c r="C4" s="37"/>
    </row>
    <row r="5" spans="1:3" x14ac:dyDescent="0.2">
      <c r="A5" s="31"/>
      <c r="B5" s="31"/>
      <c r="C5" s="36"/>
    </row>
    <row r="6" spans="1:3" x14ac:dyDescent="0.2">
      <c r="A6" s="31"/>
      <c r="B6" s="31"/>
      <c r="C6" s="36"/>
    </row>
    <row r="7" spans="1:3" x14ac:dyDescent="0.2">
      <c r="A7" s="31"/>
      <c r="B7" s="31"/>
      <c r="C7" s="31"/>
    </row>
    <row r="8" spans="1:3" x14ac:dyDescent="0.2">
      <c r="A8" s="31"/>
      <c r="B8" s="31"/>
      <c r="C8" s="36"/>
    </row>
    <row r="9" spans="1:3" x14ac:dyDescent="0.2">
      <c r="A9" s="31"/>
      <c r="B9" s="31"/>
      <c r="C9" s="36"/>
    </row>
    <row r="10" spans="1:3" x14ac:dyDescent="0.2">
      <c r="A10" s="31"/>
      <c r="B10" s="31"/>
      <c r="C10" s="36"/>
    </row>
    <row r="11" spans="1:3" x14ac:dyDescent="0.2">
      <c r="A11" s="31"/>
      <c r="B11" s="31"/>
      <c r="C11" s="36"/>
    </row>
    <row r="12" spans="1:3" x14ac:dyDescent="0.2">
      <c r="A12" s="31"/>
      <c r="B12" s="31"/>
      <c r="C12" s="36"/>
    </row>
    <row r="13" spans="1:3" x14ac:dyDescent="0.2">
      <c r="A13" s="31"/>
      <c r="B13" s="31"/>
      <c r="C13" s="36"/>
    </row>
    <row r="14" spans="1:3" x14ac:dyDescent="0.2">
      <c r="A14" s="31"/>
      <c r="B14" s="31"/>
      <c r="C14" s="36"/>
    </row>
    <row r="15" spans="1:3" x14ac:dyDescent="0.2">
      <c r="A15" s="31"/>
      <c r="B15" s="31"/>
      <c r="C15" s="36"/>
    </row>
    <row r="17" spans="1:3" s="53" customFormat="1" ht="12.75" x14ac:dyDescent="0.2">
      <c r="A17" s="54" t="s">
        <v>73</v>
      </c>
      <c r="B17" s="55" t="s">
        <v>72</v>
      </c>
      <c r="C17" s="55" t="s">
        <v>75</v>
      </c>
    </row>
    <row r="18" spans="1:3" ht="71.25" customHeight="1" x14ac:dyDescent="0.2">
      <c r="A18" s="56" t="s">
        <v>77</v>
      </c>
      <c r="B18" s="57" t="s">
        <v>74</v>
      </c>
      <c r="C18" s="57" t="s">
        <v>78</v>
      </c>
    </row>
    <row r="19" spans="1:3" x14ac:dyDescent="0.2">
      <c r="A19" s="38"/>
    </row>
    <row r="20" spans="1:3" x14ac:dyDescent="0.2">
      <c r="A20" s="38"/>
    </row>
    <row r="21" spans="1:3" x14ac:dyDescent="0.2">
      <c r="A21" s="38"/>
    </row>
  </sheetData>
  <phoneticPr fontId="3"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2:L31"/>
  <sheetViews>
    <sheetView workbookViewId="0">
      <selection activeCell="F3" sqref="F3"/>
    </sheetView>
  </sheetViews>
  <sheetFormatPr defaultRowHeight="15" x14ac:dyDescent="0.25"/>
  <cols>
    <col min="2" max="2" width="13.28515625" customWidth="1"/>
    <col min="3" max="3" width="13.5703125" customWidth="1"/>
    <col min="4" max="4" width="6.140625" customWidth="1"/>
    <col min="5" max="5" width="13.5703125" bestFit="1" customWidth="1"/>
    <col min="6" max="6" width="14.42578125" bestFit="1" customWidth="1"/>
    <col min="7" max="7" width="5.42578125" style="25" customWidth="1"/>
    <col min="8" max="8" width="12.140625" customWidth="1"/>
    <col min="9" max="9" width="13.28515625" customWidth="1"/>
    <col min="10" max="10" width="6.42578125" customWidth="1"/>
    <col min="11" max="11" width="12.85546875" bestFit="1" customWidth="1"/>
    <col min="12" max="12" width="12.7109375" bestFit="1" customWidth="1"/>
    <col min="13" max="13" width="13.42578125" customWidth="1"/>
  </cols>
  <sheetData>
    <row r="2" spans="2:12" ht="15.75" thickBot="1" x14ac:dyDescent="0.3"/>
    <row r="3" spans="2:12" ht="15.75" x14ac:dyDescent="0.25">
      <c r="B3" s="17" t="s">
        <v>17</v>
      </c>
      <c r="C3" s="18" t="s">
        <v>18</v>
      </c>
      <c r="F3" s="23" t="s">
        <v>21</v>
      </c>
      <c r="G3" s="26"/>
      <c r="K3" s="17" t="s">
        <v>17</v>
      </c>
      <c r="L3" s="18" t="s">
        <v>18</v>
      </c>
    </row>
    <row r="4" spans="2:12" ht="15.75" thickBot="1" x14ac:dyDescent="0.3">
      <c r="B4" s="3"/>
      <c r="C4" s="4"/>
      <c r="K4" s="3"/>
      <c r="L4" s="4"/>
    </row>
    <row r="6" spans="2:12" ht="48" customHeight="1" x14ac:dyDescent="0.25">
      <c r="B6" s="32" t="s">
        <v>51</v>
      </c>
      <c r="C6" s="32" t="s">
        <v>51</v>
      </c>
      <c r="D6" s="20"/>
      <c r="E6" s="32" t="s">
        <v>51</v>
      </c>
      <c r="F6" s="32" t="s">
        <v>51</v>
      </c>
      <c r="G6" s="27"/>
      <c r="H6" s="32" t="s">
        <v>51</v>
      </c>
      <c r="I6" s="32" t="s">
        <v>51</v>
      </c>
      <c r="J6" s="20"/>
      <c r="K6" s="32" t="s">
        <v>51</v>
      </c>
      <c r="L6" s="32" t="s">
        <v>51</v>
      </c>
    </row>
    <row r="7" spans="2:12" x14ac:dyDescent="0.25">
      <c r="B7" s="20"/>
      <c r="C7" s="20"/>
      <c r="D7" s="20"/>
      <c r="E7" s="24"/>
      <c r="F7" s="24"/>
      <c r="G7" s="28"/>
      <c r="H7" s="24"/>
      <c r="I7" s="24"/>
      <c r="J7" s="20"/>
      <c r="K7" s="20"/>
      <c r="L7" s="20"/>
    </row>
    <row r="8" spans="2:12" ht="48.75" customHeight="1" x14ac:dyDescent="0.25">
      <c r="B8" s="32" t="s">
        <v>51</v>
      </c>
      <c r="C8" s="32" t="s">
        <v>51</v>
      </c>
      <c r="D8" s="20"/>
      <c r="E8" s="32" t="s">
        <v>51</v>
      </c>
      <c r="F8" s="32" t="s">
        <v>51</v>
      </c>
      <c r="G8" s="27"/>
      <c r="H8" s="32" t="s">
        <v>51</v>
      </c>
      <c r="I8" s="32" t="s">
        <v>51</v>
      </c>
      <c r="J8" s="20"/>
      <c r="K8" s="32" t="s">
        <v>51</v>
      </c>
      <c r="L8" s="32" t="s">
        <v>51</v>
      </c>
    </row>
    <row r="9" spans="2:12" x14ac:dyDescent="0.25">
      <c r="B9" s="20"/>
      <c r="C9" s="20"/>
      <c r="D9" s="20"/>
      <c r="E9" s="24"/>
      <c r="F9" s="24"/>
      <c r="G9" s="28"/>
      <c r="H9" s="24"/>
      <c r="I9" s="24"/>
      <c r="J9" s="20"/>
      <c r="K9" s="20"/>
      <c r="L9" s="20"/>
    </row>
    <row r="10" spans="2:12" ht="45" customHeight="1" x14ac:dyDescent="0.25">
      <c r="B10" s="32" t="s">
        <v>51</v>
      </c>
      <c r="C10" s="32" t="s">
        <v>51</v>
      </c>
      <c r="D10" s="20"/>
      <c r="E10" s="32" t="s">
        <v>51</v>
      </c>
      <c r="F10" s="32" t="s">
        <v>51</v>
      </c>
      <c r="G10" s="27"/>
      <c r="H10" s="32" t="s">
        <v>51</v>
      </c>
      <c r="I10" s="32" t="s">
        <v>51</v>
      </c>
      <c r="J10" s="20"/>
      <c r="K10" s="32" t="s">
        <v>51</v>
      </c>
      <c r="L10" s="32" t="s">
        <v>51</v>
      </c>
    </row>
    <row r="11" spans="2:12" x14ac:dyDescent="0.25">
      <c r="B11" s="20"/>
      <c r="C11" s="20"/>
      <c r="D11" s="20"/>
      <c r="E11" s="24"/>
      <c r="F11" s="24"/>
      <c r="G11" s="28"/>
      <c r="J11" s="20"/>
      <c r="K11" s="20"/>
      <c r="L11" s="20"/>
    </row>
    <row r="12" spans="2:12" ht="48.75" customHeight="1" x14ac:dyDescent="0.25">
      <c r="B12" s="32" t="s">
        <v>51</v>
      </c>
      <c r="C12" s="32" t="s">
        <v>51</v>
      </c>
      <c r="D12" s="20"/>
      <c r="G12" s="27"/>
      <c r="H12" s="32" t="s">
        <v>51</v>
      </c>
      <c r="I12" s="32" t="s">
        <v>51</v>
      </c>
      <c r="J12" s="20"/>
      <c r="K12" s="32" t="s">
        <v>51</v>
      </c>
      <c r="L12" s="32" t="s">
        <v>51</v>
      </c>
    </row>
    <row r="14" spans="2:12" ht="48" customHeight="1" x14ac:dyDescent="0.25"/>
    <row r="25" spans="2:11" ht="36" customHeight="1" x14ac:dyDescent="0.25">
      <c r="D25" s="1"/>
      <c r="I25" s="2"/>
    </row>
    <row r="26" spans="2:11" x14ac:dyDescent="0.25">
      <c r="B26" s="1"/>
      <c r="C26" s="1"/>
      <c r="D26" s="1"/>
      <c r="E26" s="1"/>
      <c r="F26" s="1"/>
      <c r="G26" s="29"/>
      <c r="H26" s="1"/>
      <c r="I26" s="1"/>
      <c r="J26" s="1"/>
      <c r="K26" s="1"/>
    </row>
    <row r="27" spans="2:11" x14ac:dyDescent="0.25">
      <c r="D27" s="1"/>
      <c r="I27" s="2"/>
    </row>
    <row r="28" spans="2:11" x14ac:dyDescent="0.25">
      <c r="B28" s="1"/>
      <c r="C28" s="1"/>
      <c r="D28" s="1"/>
      <c r="E28" s="1"/>
      <c r="F28" s="1"/>
      <c r="G28" s="29"/>
      <c r="H28" s="1"/>
      <c r="I28" s="1"/>
      <c r="J28" s="1"/>
      <c r="K28" s="1"/>
    </row>
    <row r="29" spans="2:11" x14ac:dyDescent="0.25">
      <c r="D29" s="1"/>
      <c r="I29" s="2"/>
    </row>
    <row r="30" spans="2:11" x14ac:dyDescent="0.25">
      <c r="B30" s="1"/>
      <c r="C30" s="1"/>
      <c r="D30" s="1"/>
      <c r="E30" s="1"/>
      <c r="F30" s="1"/>
      <c r="G30" s="29"/>
      <c r="H30" s="1"/>
      <c r="I30" s="1"/>
      <c r="J30" s="1"/>
      <c r="K30" s="1"/>
    </row>
    <row r="31" spans="2:11" x14ac:dyDescent="0.25">
      <c r="D31" s="1"/>
      <c r="I31" s="1"/>
    </row>
  </sheetData>
  <pageMargins left="0.25" right="0.25"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B29C2-AF7C-4BF7-92A2-A060823C5C43}">
  <dimension ref="A1:A20"/>
  <sheetViews>
    <sheetView workbookViewId="0">
      <selection sqref="A1:A20"/>
    </sheetView>
  </sheetViews>
  <sheetFormatPr defaultRowHeight="15" x14ac:dyDescent="0.25"/>
  <cols>
    <col min="1" max="1" width="156.5703125" customWidth="1"/>
  </cols>
  <sheetData>
    <row r="1" spans="1:1" x14ac:dyDescent="0.25">
      <c r="A1" s="58" t="s">
        <v>79</v>
      </c>
    </row>
    <row r="2" spans="1:1" x14ac:dyDescent="0.25">
      <c r="A2" s="58"/>
    </row>
    <row r="3" spans="1:1" x14ac:dyDescent="0.25">
      <c r="A3" s="58"/>
    </row>
    <row r="4" spans="1:1" x14ac:dyDescent="0.25">
      <c r="A4" s="58"/>
    </row>
    <row r="5" spans="1:1" x14ac:dyDescent="0.25">
      <c r="A5" s="58"/>
    </row>
    <row r="6" spans="1:1" x14ac:dyDescent="0.25">
      <c r="A6" s="58"/>
    </row>
    <row r="7" spans="1:1" x14ac:dyDescent="0.25">
      <c r="A7" s="58"/>
    </row>
    <row r="8" spans="1:1" x14ac:dyDescent="0.25">
      <c r="A8" s="58"/>
    </row>
    <row r="9" spans="1:1" x14ac:dyDescent="0.25">
      <c r="A9" s="58"/>
    </row>
    <row r="10" spans="1:1" x14ac:dyDescent="0.25">
      <c r="A10" s="58"/>
    </row>
    <row r="11" spans="1:1" x14ac:dyDescent="0.25">
      <c r="A11" s="58"/>
    </row>
    <row r="12" spans="1:1" x14ac:dyDescent="0.25">
      <c r="A12" s="58"/>
    </row>
    <row r="13" spans="1:1" x14ac:dyDescent="0.25">
      <c r="A13" s="58"/>
    </row>
    <row r="14" spans="1:1" x14ac:dyDescent="0.25">
      <c r="A14" s="58"/>
    </row>
    <row r="15" spans="1:1" x14ac:dyDescent="0.25">
      <c r="A15" s="58"/>
    </row>
    <row r="16" spans="1:1" x14ac:dyDescent="0.25">
      <c r="A16" s="58"/>
    </row>
    <row r="17" spans="1:1" x14ac:dyDescent="0.25">
      <c r="A17" s="58"/>
    </row>
    <row r="18" spans="1:1" ht="13.5" customHeight="1" x14ac:dyDescent="0.25">
      <c r="A18" s="58"/>
    </row>
    <row r="19" spans="1:1" ht="14.25" customHeight="1" x14ac:dyDescent="0.25">
      <c r="A19" s="58"/>
    </row>
    <row r="20" spans="1:1" ht="216" customHeight="1" x14ac:dyDescent="0.25">
      <c r="A20" s="58"/>
    </row>
  </sheetData>
  <mergeCells count="1">
    <mergeCell ref="A1:A2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5</vt:i4>
      </vt:variant>
    </vt:vector>
  </HeadingPairs>
  <TitlesOfParts>
    <vt:vector size="5" baseType="lpstr">
      <vt:lpstr>Base Class List</vt:lpstr>
      <vt:lpstr>Seating Calculator</vt:lpstr>
      <vt:lpstr>List Your Paired Output</vt:lpstr>
      <vt:lpstr>Seating Layout</vt:lpstr>
      <vt:lpstr>Help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2020-06-03T01:19:53Z</cp:lastPrinted>
  <dcterms:created xsi:type="dcterms:W3CDTF">2019-04-30T05:10:30Z</dcterms:created>
  <dcterms:modified xsi:type="dcterms:W3CDTF">2022-03-24T05:38:54Z</dcterms:modified>
</cp:coreProperties>
</file>